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anngun/Desktop/"/>
    </mc:Choice>
  </mc:AlternateContent>
  <xr:revisionPtr revIDLastSave="0" documentId="8_{8E2E8C88-4116-984F-A571-CC5A7708676A}" xr6:coauthVersionLast="46" xr6:coauthVersionMax="46" xr10:uidLastSave="{00000000-0000-0000-0000-000000000000}"/>
  <bookViews>
    <workbookView xWindow="0" yWindow="500" windowWidth="31420" windowHeight="19580" tabRatio="594" xr2:uid="{00000000-000D-0000-FFFF-FFFF00000000}"/>
  </bookViews>
  <sheets>
    <sheet name="Fleet30042021" sheetId="23" r:id="rId1"/>
  </sheets>
  <definedNames>
    <definedName name="_xlnm.Print_Area" localSheetId="0">Fleet30042021!$A$1:$T$100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2" i="23" l="1"/>
  <c r="S61" i="23"/>
  <c r="S60" i="23"/>
  <c r="S59" i="23"/>
  <c r="S58" i="23"/>
  <c r="S57" i="23"/>
  <c r="R62" i="23"/>
  <c r="R59" i="23"/>
  <c r="R57" i="23"/>
  <c r="Q62" i="23"/>
  <c r="Q61" i="23"/>
  <c r="Q60" i="23"/>
  <c r="Q57" i="23"/>
  <c r="Q63" i="23" s="1"/>
  <c r="Q58" i="23"/>
  <c r="Q59" i="23"/>
  <c r="P62" i="23"/>
  <c r="P61" i="23"/>
  <c r="P60" i="23"/>
  <c r="P59" i="23"/>
  <c r="P58" i="23"/>
  <c r="P57" i="23"/>
  <c r="O57" i="23"/>
  <c r="O58" i="23"/>
  <c r="O59" i="23"/>
  <c r="O60" i="23"/>
  <c r="O61" i="23"/>
  <c r="O62" i="23"/>
  <c r="S63" i="23" l="1"/>
  <c r="O63" i="23"/>
  <c r="P63" i="23"/>
  <c r="G90" i="23" l="1"/>
  <c r="E90" i="23"/>
  <c r="D90" i="23"/>
  <c r="G82" i="23"/>
  <c r="F82" i="23"/>
  <c r="E82" i="23"/>
  <c r="D82" i="23"/>
  <c r="C82" i="23"/>
  <c r="S53" i="23"/>
  <c r="Q53" i="23"/>
  <c r="O53" i="23"/>
  <c r="N53" i="23"/>
  <c r="H37" i="23"/>
  <c r="R58" i="23" s="1"/>
  <c r="R63" i="23" s="1"/>
  <c r="R29" i="23"/>
  <c r="R61" i="23" s="1"/>
  <c r="H26" i="23"/>
  <c r="H25" i="23"/>
  <c r="H24" i="23"/>
  <c r="R60" i="23" s="1"/>
  <c r="S20" i="23"/>
  <c r="Q20" i="23"/>
  <c r="O20" i="23"/>
  <c r="N20" i="23"/>
  <c r="R53" i="23" l="1"/>
  <c r="R20" i="23"/>
</calcChain>
</file>

<file path=xl/sharedStrings.xml><?xml version="1.0" encoding="utf-8"?>
<sst xmlns="http://schemas.openxmlformats.org/spreadsheetml/2006/main" count="467" uniqueCount="161">
  <si>
    <t>STAINLESS</t>
  </si>
  <si>
    <t>BUILT</t>
  </si>
  <si>
    <t>DWT</t>
  </si>
  <si>
    <t>CBM</t>
  </si>
  <si>
    <t>STEEL, CBM</t>
  </si>
  <si>
    <t>Bow Sea</t>
  </si>
  <si>
    <t>Bow Summer</t>
  </si>
  <si>
    <t xml:space="preserve">Bow Star </t>
  </si>
  <si>
    <t>Bow Sun</t>
  </si>
  <si>
    <t xml:space="preserve">Bow Firda </t>
  </si>
  <si>
    <t xml:space="preserve">Bow Chain </t>
  </si>
  <si>
    <t>Bow Fortune</t>
  </si>
  <si>
    <t>Bow Flora</t>
  </si>
  <si>
    <t>Bow Oceanic</t>
  </si>
  <si>
    <t>Bow Faith</t>
  </si>
  <si>
    <t>Bow Cedar</t>
  </si>
  <si>
    <t>Bow Atlantic</t>
  </si>
  <si>
    <t>Bow Fagus</t>
  </si>
  <si>
    <t>Bow Clipper</t>
  </si>
  <si>
    <t>Bow Flower</t>
  </si>
  <si>
    <t>Bow Hector</t>
  </si>
  <si>
    <t>Bow Harmony</t>
  </si>
  <si>
    <t>Bow Engineer</t>
  </si>
  <si>
    <t>Bow Architect</t>
  </si>
  <si>
    <t>Flumar Brasil</t>
  </si>
  <si>
    <t>Bow Elm</t>
  </si>
  <si>
    <t>Bow Lind</t>
  </si>
  <si>
    <t>Flumar Maceio</t>
  </si>
  <si>
    <t>Bow Fuling</t>
  </si>
  <si>
    <t>TYPE</t>
  </si>
  <si>
    <t>LPG/Ethylene</t>
  </si>
  <si>
    <t>Bow Dalian</t>
  </si>
  <si>
    <t>Bow Nangang</t>
  </si>
  <si>
    <t>Bow Pioneer</t>
  </si>
  <si>
    <t>Moyra</t>
  </si>
  <si>
    <t>Southern Koala</t>
  </si>
  <si>
    <t>Bow Condor</t>
  </si>
  <si>
    <t xml:space="preserve">Bow Spring </t>
  </si>
  <si>
    <t>Bow Santos</t>
  </si>
  <si>
    <t>Bow Trident</t>
  </si>
  <si>
    <t>Bow Triumph</t>
  </si>
  <si>
    <t>Southern Owl</t>
  </si>
  <si>
    <t>OWNERSHIP</t>
  </si>
  <si>
    <t xml:space="preserve"> Bow Tribute</t>
  </si>
  <si>
    <t xml:space="preserve"> Bow Trajectory</t>
  </si>
  <si>
    <t>Bow Saga</t>
  </si>
  <si>
    <t>Bow Sirius</t>
  </si>
  <si>
    <t>Bow Sky</t>
  </si>
  <si>
    <t>Bow Cardinal</t>
  </si>
  <si>
    <t>Bow Cecil</t>
  </si>
  <si>
    <t>Owned</t>
  </si>
  <si>
    <t>Bareboat</t>
  </si>
  <si>
    <t>Leased</t>
  </si>
  <si>
    <t>Time charter</t>
  </si>
  <si>
    <t>Pool</t>
  </si>
  <si>
    <t>TANKS</t>
  </si>
  <si>
    <t>CHEMICAL TANKERS</t>
  </si>
  <si>
    <t>Bow Gallant</t>
  </si>
  <si>
    <t>Bow Guardian</t>
  </si>
  <si>
    <t>GAS CARRIERS</t>
  </si>
  <si>
    <t>Total newbuildings:</t>
  </si>
  <si>
    <t>NUMBER</t>
  </si>
  <si>
    <t>Bristol Trader</t>
  </si>
  <si>
    <t xml:space="preserve">Total Gas Carriers: </t>
  </si>
  <si>
    <t>DELIVERY</t>
  </si>
  <si>
    <t>Total Chemical Tankers:</t>
  </si>
  <si>
    <t>NEWBUILDINGS ON ORDER:</t>
  </si>
  <si>
    <t>Southern Puma</t>
  </si>
  <si>
    <t>Southern Quokka</t>
  </si>
  <si>
    <t>FLEET CHANGES SINCE LAST QUARTER:</t>
  </si>
  <si>
    <t>Bow Neon</t>
  </si>
  <si>
    <t>Bow Compass</t>
  </si>
  <si>
    <t>MONTH</t>
  </si>
  <si>
    <t>Bow Palladium</t>
  </si>
  <si>
    <t>SUMMARIZED</t>
  </si>
  <si>
    <t>Commercial Management</t>
  </si>
  <si>
    <t>SC Taurus</t>
  </si>
  <si>
    <t>SC Scorpio</t>
  </si>
  <si>
    <t>Bow Platinum</t>
  </si>
  <si>
    <t>SC Virgo</t>
  </si>
  <si>
    <t>3rd party*</t>
  </si>
  <si>
    <t>* Pool participation and commercial management</t>
  </si>
  <si>
    <t>Total 3rd party:</t>
  </si>
  <si>
    <t>Southern Shark</t>
  </si>
  <si>
    <t>VESSEL TYPE</t>
  </si>
  <si>
    <t>Medium Stainless steel</t>
  </si>
  <si>
    <t>Super-segregator</t>
  </si>
  <si>
    <t>Coated</t>
  </si>
  <si>
    <t>Regional</t>
  </si>
  <si>
    <t>Fleet additions:</t>
  </si>
  <si>
    <t>Fleet redeliveries:</t>
  </si>
  <si>
    <t>Large Stainless steel</t>
  </si>
  <si>
    <t>Bow Titanium</t>
  </si>
  <si>
    <t>Bow Tungsten</t>
  </si>
  <si>
    <t>Bow Hercules</t>
  </si>
  <si>
    <t>Bow Precision</t>
  </si>
  <si>
    <t>Bow Gemini</t>
  </si>
  <si>
    <t>Bow Aquarius</t>
  </si>
  <si>
    <t>Bow Performer</t>
  </si>
  <si>
    <t>Bow Capricorn</t>
  </si>
  <si>
    <t>Bow Orion</t>
  </si>
  <si>
    <t>Bow Olympus</t>
  </si>
  <si>
    <t>Navig8 Stellar</t>
  </si>
  <si>
    <t>Navig8 Spica</t>
  </si>
  <si>
    <t>Navig8 Spark</t>
  </si>
  <si>
    <t>Bow Prosper</t>
  </si>
  <si>
    <t>Bow Odyssey</t>
  </si>
  <si>
    <t>Sagami</t>
  </si>
  <si>
    <t>Bow Optima</t>
  </si>
  <si>
    <t>Navig8 Sky</t>
  </si>
  <si>
    <t xml:space="preserve">Bow Persistent </t>
  </si>
  <si>
    <t>ASL Orchid</t>
  </si>
  <si>
    <t xml:space="preserve">Bow Explorer </t>
  </si>
  <si>
    <t>Bow Excellence</t>
  </si>
  <si>
    <t>SC Draco</t>
  </si>
  <si>
    <t>Navig8 Tanzanite</t>
  </si>
  <si>
    <t>Navig8 Topaz</t>
  </si>
  <si>
    <t>Navig8 Tourmaline</t>
  </si>
  <si>
    <t>Navig8 Victoria</t>
  </si>
  <si>
    <t>Navig8 Violette</t>
  </si>
  <si>
    <t>Navig8 Turquoise</t>
  </si>
  <si>
    <t>TRF Mandal</t>
  </si>
  <si>
    <t xml:space="preserve">TRF Mongstad </t>
  </si>
  <si>
    <t>Pacific Endeavor</t>
  </si>
  <si>
    <t>Time Charter</t>
  </si>
  <si>
    <t>Asakawa/Nissen</t>
  </si>
  <si>
    <t>2022 / 2023</t>
  </si>
  <si>
    <t>TRF Memphis</t>
  </si>
  <si>
    <t>TRF Bergen</t>
  </si>
  <si>
    <t>TRF Marquette</t>
  </si>
  <si>
    <t>TRF Moss</t>
  </si>
  <si>
    <t>TRF Mobile</t>
  </si>
  <si>
    <t>Class</t>
  </si>
  <si>
    <t>Handy Pool</t>
  </si>
  <si>
    <t>MR Pool</t>
  </si>
  <si>
    <t>CP25</t>
  </si>
  <si>
    <t>CP40</t>
  </si>
  <si>
    <t>FLUMAR</t>
  </si>
  <si>
    <t>CP20/FLUMAR</t>
  </si>
  <si>
    <t>BRAGE/FLUMAR</t>
  </si>
  <si>
    <t>TC-ASIA</t>
  </si>
  <si>
    <t>CHUANDONG</t>
  </si>
  <si>
    <t>MR POOL</t>
  </si>
  <si>
    <t>POLAND</t>
  </si>
  <si>
    <t>KVAERNER</t>
  </si>
  <si>
    <t>HUDONG49</t>
  </si>
  <si>
    <t>HUDONG40</t>
  </si>
  <si>
    <t>35x28</t>
  </si>
  <si>
    <t>35x30</t>
  </si>
  <si>
    <t>33x16</t>
  </si>
  <si>
    <t>30x28</t>
  </si>
  <si>
    <t xml:space="preserve">CP20 </t>
  </si>
  <si>
    <t>CP20</t>
  </si>
  <si>
    <t>Bow Agathe</t>
  </si>
  <si>
    <t>Bow Caroline</t>
  </si>
  <si>
    <t>OT16-17x20-30</t>
  </si>
  <si>
    <t>PIONEER</t>
  </si>
  <si>
    <t>CLASS</t>
  </si>
  <si>
    <t>CP33</t>
  </si>
  <si>
    <t>Southern Xantis</t>
  </si>
  <si>
    <t>Fleet list 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</si>
</sst>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\ ###\ ##0_-;\-* #\ ###\ ##0_-;_-* &quot;-&quot;_-;_-@_-"/>
    <numFmt numFmtId="165" formatCode="0_ ;\-0\ "/>
    <numFmt numFmtId="166" formatCode="[$-414]mmm/\ 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Roboto"/>
    </font>
    <font>
      <b/>
      <sz val="10"/>
      <name val="Roboto"/>
    </font>
    <font>
      <b/>
      <sz val="11"/>
      <name val="Roboto"/>
    </font>
    <font>
      <sz val="11"/>
      <color rgb="FF9C0006"/>
      <name val="Calibri"/>
      <family val="2"/>
      <scheme val="minor"/>
    </font>
    <font>
      <b/>
      <sz val="10"/>
      <color theme="1"/>
      <name val="Roboto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7" fillId="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56">
    <xf numFmtId="0" fontId="0" fillId="0" borderId="0" xfId="0"/>
    <xf numFmtId="164" fontId="4" fillId="2" borderId="0" xfId="0" applyNumberFormat="1" applyFont="1" applyFill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4" fillId="0" borderId="0" xfId="0" applyFont="1"/>
    <xf numFmtId="0" fontId="4" fillId="2" borderId="0" xfId="0" applyFont="1" applyFill="1" applyBorder="1"/>
    <xf numFmtId="0" fontId="4" fillId="2" borderId="0" xfId="0" applyFont="1" applyFill="1"/>
    <xf numFmtId="164" fontId="6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/>
    <xf numFmtId="164" fontId="4" fillId="2" borderId="0" xfId="0" applyNumberFormat="1" applyFont="1" applyFill="1"/>
    <xf numFmtId="164" fontId="5" fillId="2" borderId="2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/>
    <xf numFmtId="164" fontId="5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3" fontId="5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1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/>
    <xf numFmtId="3" fontId="4" fillId="0" borderId="0" xfId="0" applyNumberFormat="1" applyFont="1" applyFill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0" fontId="8" fillId="0" borderId="0" xfId="0" applyFont="1" applyAlignment="1">
      <alignment vertical="center" wrapText="1"/>
    </xf>
    <xf numFmtId="3" fontId="9" fillId="0" borderId="0" xfId="1" applyNumberFormat="1" applyFont="1" applyFill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2" borderId="0" xfId="2" applyNumberFormat="1" applyFont="1" applyFill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Bad" xfId="1" builtinId="27"/>
    <cellStyle name="Komma 2" xfId="3" xr:uid="{C8213B01-B521-4B3F-B373-3035274F03C1}"/>
    <cellStyle name="Normal" xfId="0" builtinId="0"/>
    <cellStyle name="Normal 2" xfId="2" xr:uid="{00000000-0005-0000-0000-000003000000}"/>
    <cellStyle name="Normal 2 2" xfId="4" xr:uid="{86DE9204-65FB-4CDE-B417-C2B99C739A83}"/>
    <cellStyle name="Normal 4" xfId="5" xr:uid="{F9435A18-E97F-463B-9116-769D86A22C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56BB-D8AC-4FE9-B6E6-467FF67126B8}">
  <dimension ref="A1:AI130"/>
  <sheetViews>
    <sheetView showGridLines="0" tabSelected="1" zoomScale="70" zoomScaleNormal="70" workbookViewId="0">
      <selection activeCell="B50" sqref="B50"/>
    </sheetView>
  </sheetViews>
  <sheetFormatPr baseColWidth="10" defaultColWidth="8.83203125" defaultRowHeight="13" x14ac:dyDescent="0.15"/>
  <cols>
    <col min="1" max="2" width="41.33203125" style="3" customWidth="1"/>
    <col min="3" max="3" width="19.33203125" style="3" customWidth="1"/>
    <col min="4" max="4" width="10" style="3" bestFit="1" customWidth="1"/>
    <col min="5" max="5" width="8.83203125" style="3"/>
    <col min="6" max="6" width="22" style="3" customWidth="1"/>
    <col min="7" max="7" width="8.83203125" style="3"/>
    <col min="8" max="8" width="20.83203125" style="3" customWidth="1"/>
    <col min="9" max="9" width="13.83203125" style="3" customWidth="1"/>
    <col min="10" max="10" width="9" style="3" customWidth="1"/>
    <col min="11" max="12" width="22.33203125" style="3" customWidth="1"/>
    <col min="13" max="13" width="20.5" style="3" bestFit="1" customWidth="1"/>
    <col min="14" max="14" width="11.33203125" style="3" customWidth="1"/>
    <col min="15" max="15" width="8.83203125" style="3"/>
    <col min="16" max="16" width="22.33203125" style="3" bestFit="1" customWidth="1"/>
    <col min="17" max="17" width="11.33203125" style="3" customWidth="1"/>
    <col min="18" max="18" width="12.5" style="3" bestFit="1" customWidth="1"/>
    <col min="19" max="23" width="8.83203125" style="3"/>
    <col min="24" max="24" width="15.83203125" style="3" customWidth="1"/>
    <col min="25" max="25" width="19.6640625" style="3" customWidth="1"/>
    <col min="26" max="16384" width="8.83203125" style="3"/>
  </cols>
  <sheetData>
    <row r="1" spans="1:19" ht="15" x14ac:dyDescent="0.2">
      <c r="A1" s="6" t="s">
        <v>160</v>
      </c>
      <c r="B1" s="6"/>
      <c r="C1" s="2"/>
      <c r="D1" s="12"/>
      <c r="E1" s="12"/>
      <c r="F1" s="12"/>
      <c r="G1" s="9"/>
      <c r="H1" s="12"/>
      <c r="I1" s="12"/>
      <c r="J1" s="12"/>
      <c r="K1" s="12"/>
      <c r="L1" s="12"/>
      <c r="M1" s="12"/>
      <c r="N1" s="48"/>
    </row>
    <row r="2" spans="1:19" x14ac:dyDescent="0.15">
      <c r="C2" s="7"/>
      <c r="D2" s="9"/>
      <c r="E2" s="9"/>
      <c r="F2" s="9"/>
      <c r="G2" s="9"/>
      <c r="H2" s="8" t="s">
        <v>0</v>
      </c>
      <c r="I2" s="8"/>
      <c r="J2" s="10"/>
      <c r="M2" s="7"/>
      <c r="N2" s="9"/>
      <c r="O2" s="9"/>
      <c r="P2" s="9"/>
      <c r="Q2" s="9"/>
      <c r="R2" s="8" t="s">
        <v>0</v>
      </c>
      <c r="S2" s="8"/>
    </row>
    <row r="3" spans="1:19" x14ac:dyDescent="0.15">
      <c r="A3" s="13" t="s">
        <v>84</v>
      </c>
      <c r="B3" s="13" t="s">
        <v>132</v>
      </c>
      <c r="C3" s="13" t="s">
        <v>56</v>
      </c>
      <c r="D3" s="14" t="s">
        <v>2</v>
      </c>
      <c r="E3" s="14" t="s">
        <v>1</v>
      </c>
      <c r="F3" s="14" t="s">
        <v>42</v>
      </c>
      <c r="G3" s="14" t="s">
        <v>3</v>
      </c>
      <c r="H3" s="14" t="s">
        <v>4</v>
      </c>
      <c r="I3" s="14" t="s">
        <v>55</v>
      </c>
      <c r="J3" s="11"/>
      <c r="K3" s="13" t="s">
        <v>84</v>
      </c>
      <c r="L3" s="14" t="s">
        <v>132</v>
      </c>
      <c r="M3" s="13" t="s">
        <v>56</v>
      </c>
      <c r="N3" s="14" t="s">
        <v>2</v>
      </c>
      <c r="O3" s="14" t="s">
        <v>1</v>
      </c>
      <c r="P3" s="14" t="s">
        <v>42</v>
      </c>
      <c r="Q3" s="14" t="s">
        <v>3</v>
      </c>
      <c r="R3" s="14" t="s">
        <v>4</v>
      </c>
      <c r="S3" s="14" t="s">
        <v>55</v>
      </c>
    </row>
    <row r="4" spans="1:19" x14ac:dyDescent="0.15">
      <c r="A4" s="1" t="s">
        <v>86</v>
      </c>
      <c r="B4" s="1" t="s">
        <v>143</v>
      </c>
      <c r="C4" s="1" t="s">
        <v>5</v>
      </c>
      <c r="D4" s="16">
        <v>49592</v>
      </c>
      <c r="E4" s="15">
        <v>2006</v>
      </c>
      <c r="F4" s="16" t="s">
        <v>50</v>
      </c>
      <c r="G4" s="16">
        <v>52244</v>
      </c>
      <c r="H4" s="16">
        <v>52244</v>
      </c>
      <c r="I4" s="16">
        <v>40</v>
      </c>
      <c r="J4" s="11"/>
      <c r="K4" s="12" t="s">
        <v>87</v>
      </c>
      <c r="L4" s="9" t="s">
        <v>156</v>
      </c>
      <c r="M4" s="18" t="s">
        <v>33</v>
      </c>
      <c r="N4" s="20">
        <v>75000</v>
      </c>
      <c r="O4" s="15">
        <v>2013</v>
      </c>
      <c r="P4" s="16" t="s">
        <v>50</v>
      </c>
      <c r="Q4" s="20">
        <v>87330</v>
      </c>
      <c r="R4" s="16">
        <v>0</v>
      </c>
      <c r="S4" s="20">
        <v>31</v>
      </c>
    </row>
    <row r="5" spans="1:19" x14ac:dyDescent="0.15">
      <c r="A5" s="1" t="s">
        <v>86</v>
      </c>
      <c r="B5" s="1" t="s">
        <v>143</v>
      </c>
      <c r="C5" s="1" t="s">
        <v>6</v>
      </c>
      <c r="D5" s="16">
        <v>49592</v>
      </c>
      <c r="E5" s="15">
        <v>2005</v>
      </c>
      <c r="F5" s="16" t="s">
        <v>50</v>
      </c>
      <c r="G5" s="16">
        <v>52252</v>
      </c>
      <c r="H5" s="16">
        <v>52252</v>
      </c>
      <c r="I5" s="16">
        <v>40</v>
      </c>
      <c r="J5" s="11"/>
      <c r="K5" s="12" t="s">
        <v>87</v>
      </c>
      <c r="L5" s="9" t="s">
        <v>137</v>
      </c>
      <c r="M5" s="18" t="s">
        <v>24</v>
      </c>
      <c r="N5" s="16">
        <v>51188</v>
      </c>
      <c r="O5" s="15">
        <v>2010</v>
      </c>
      <c r="P5" s="16" t="s">
        <v>50</v>
      </c>
      <c r="Q5" s="16">
        <v>54344</v>
      </c>
      <c r="R5" s="16">
        <v>0</v>
      </c>
      <c r="S5" s="16">
        <v>12</v>
      </c>
    </row>
    <row r="6" spans="1:19" x14ac:dyDescent="0.15">
      <c r="A6" s="1" t="s">
        <v>86</v>
      </c>
      <c r="B6" s="1" t="s">
        <v>143</v>
      </c>
      <c r="C6" s="1" t="s">
        <v>45</v>
      </c>
      <c r="D6" s="16">
        <v>49559</v>
      </c>
      <c r="E6" s="15">
        <v>2007</v>
      </c>
      <c r="F6" s="16" t="s">
        <v>50</v>
      </c>
      <c r="G6" s="16">
        <v>52243</v>
      </c>
      <c r="H6" s="16">
        <v>52243</v>
      </c>
      <c r="I6" s="16">
        <v>40</v>
      </c>
      <c r="J6" s="11"/>
      <c r="K6" s="12" t="s">
        <v>87</v>
      </c>
      <c r="L6" s="9" t="s">
        <v>142</v>
      </c>
      <c r="M6" s="18" t="s">
        <v>40</v>
      </c>
      <c r="N6" s="20">
        <v>49622</v>
      </c>
      <c r="O6" s="19">
        <v>2014</v>
      </c>
      <c r="P6" s="20" t="s">
        <v>50</v>
      </c>
      <c r="Q6" s="20">
        <v>54595</v>
      </c>
      <c r="R6" s="20">
        <v>0</v>
      </c>
      <c r="S6" s="20">
        <v>22</v>
      </c>
    </row>
    <row r="7" spans="1:19" x14ac:dyDescent="0.15">
      <c r="A7" s="1" t="s">
        <v>86</v>
      </c>
      <c r="B7" s="1" t="s">
        <v>143</v>
      </c>
      <c r="C7" s="1" t="s">
        <v>46</v>
      </c>
      <c r="D7" s="16">
        <v>49539</v>
      </c>
      <c r="E7" s="15">
        <v>2006</v>
      </c>
      <c r="F7" s="16" t="s">
        <v>50</v>
      </c>
      <c r="G7" s="16">
        <v>52242</v>
      </c>
      <c r="H7" s="16">
        <v>52242</v>
      </c>
      <c r="I7" s="16">
        <v>40</v>
      </c>
      <c r="J7" s="11"/>
      <c r="K7" s="12" t="s">
        <v>87</v>
      </c>
      <c r="L7" s="9" t="s">
        <v>142</v>
      </c>
      <c r="M7" s="18" t="s">
        <v>39</v>
      </c>
      <c r="N7" s="16">
        <v>49622</v>
      </c>
      <c r="O7" s="15">
        <v>2014</v>
      </c>
      <c r="P7" s="16" t="s">
        <v>50</v>
      </c>
      <c r="Q7" s="20">
        <v>54595</v>
      </c>
      <c r="R7" s="16">
        <v>0</v>
      </c>
      <c r="S7" s="16">
        <v>22</v>
      </c>
    </row>
    <row r="8" spans="1:19" x14ac:dyDescent="0.15">
      <c r="A8" s="1" t="s">
        <v>86</v>
      </c>
      <c r="B8" s="1" t="s">
        <v>143</v>
      </c>
      <c r="C8" s="1" t="s">
        <v>7</v>
      </c>
      <c r="D8" s="16">
        <v>49487</v>
      </c>
      <c r="E8" s="15">
        <v>2004</v>
      </c>
      <c r="F8" s="16" t="s">
        <v>50</v>
      </c>
      <c r="G8" s="16">
        <v>52222</v>
      </c>
      <c r="H8" s="16">
        <v>52222</v>
      </c>
      <c r="I8" s="16">
        <v>40</v>
      </c>
      <c r="J8" s="17"/>
      <c r="K8" s="12" t="s">
        <v>87</v>
      </c>
      <c r="L8" s="9" t="s">
        <v>142</v>
      </c>
      <c r="M8" s="21" t="s">
        <v>43</v>
      </c>
      <c r="N8" s="16">
        <v>49622</v>
      </c>
      <c r="O8" s="15">
        <v>2014</v>
      </c>
      <c r="P8" s="16" t="s">
        <v>52</v>
      </c>
      <c r="Q8" s="20">
        <v>54595</v>
      </c>
      <c r="R8" s="16">
        <v>0</v>
      </c>
      <c r="S8" s="16">
        <v>22</v>
      </c>
    </row>
    <row r="9" spans="1:19" x14ac:dyDescent="0.15">
      <c r="A9" s="1" t="s">
        <v>86</v>
      </c>
      <c r="B9" s="1" t="s">
        <v>143</v>
      </c>
      <c r="C9" s="1" t="s">
        <v>47</v>
      </c>
      <c r="D9" s="16">
        <v>49479</v>
      </c>
      <c r="E9" s="15">
        <v>2005</v>
      </c>
      <c r="F9" s="16" t="s">
        <v>52</v>
      </c>
      <c r="G9" s="16">
        <v>52222</v>
      </c>
      <c r="H9" s="16">
        <v>52222</v>
      </c>
      <c r="I9" s="16">
        <v>40</v>
      </c>
      <c r="J9" s="11"/>
      <c r="K9" s="12" t="s">
        <v>87</v>
      </c>
      <c r="L9" s="9" t="s">
        <v>142</v>
      </c>
      <c r="M9" s="21" t="s">
        <v>44</v>
      </c>
      <c r="N9" s="16">
        <v>49622</v>
      </c>
      <c r="O9" s="15">
        <v>2014</v>
      </c>
      <c r="P9" s="16" t="s">
        <v>52</v>
      </c>
      <c r="Q9" s="20">
        <v>54595</v>
      </c>
      <c r="R9" s="16">
        <v>0</v>
      </c>
      <c r="S9" s="20">
        <v>22</v>
      </c>
    </row>
    <row r="10" spans="1:19" x14ac:dyDescent="0.15">
      <c r="A10" s="1" t="s">
        <v>86</v>
      </c>
      <c r="B10" s="1" t="s">
        <v>143</v>
      </c>
      <c r="C10" s="1" t="s">
        <v>37</v>
      </c>
      <c r="D10" s="16">
        <v>49429</v>
      </c>
      <c r="E10" s="15">
        <v>2004</v>
      </c>
      <c r="F10" s="16" t="s">
        <v>50</v>
      </c>
      <c r="G10" s="16">
        <v>52252</v>
      </c>
      <c r="H10" s="16">
        <v>52252</v>
      </c>
      <c r="I10" s="16">
        <v>40</v>
      </c>
      <c r="J10" s="11"/>
      <c r="K10" s="12" t="s">
        <v>87</v>
      </c>
      <c r="L10" s="9" t="s">
        <v>142</v>
      </c>
      <c r="M10" s="18" t="s">
        <v>25</v>
      </c>
      <c r="N10" s="16">
        <v>46098</v>
      </c>
      <c r="O10" s="15">
        <v>2011</v>
      </c>
      <c r="P10" s="16" t="s">
        <v>50</v>
      </c>
      <c r="Q10" s="16">
        <v>49996</v>
      </c>
      <c r="R10" s="16">
        <v>0</v>
      </c>
      <c r="S10" s="16">
        <v>29</v>
      </c>
    </row>
    <row r="11" spans="1:19" x14ac:dyDescent="0.15">
      <c r="A11" s="1" t="s">
        <v>86</v>
      </c>
      <c r="B11" s="1" t="s">
        <v>143</v>
      </c>
      <c r="C11" s="1" t="s">
        <v>8</v>
      </c>
      <c r="D11" s="16">
        <v>42459</v>
      </c>
      <c r="E11" s="15">
        <v>2003</v>
      </c>
      <c r="F11" s="16" t="s">
        <v>50</v>
      </c>
      <c r="G11" s="16">
        <v>52222</v>
      </c>
      <c r="H11" s="16">
        <v>52222</v>
      </c>
      <c r="I11" s="16">
        <v>40</v>
      </c>
      <c r="J11" s="17"/>
      <c r="K11" s="12" t="s">
        <v>87</v>
      </c>
      <c r="L11" s="9" t="s">
        <v>142</v>
      </c>
      <c r="M11" s="18" t="s">
        <v>26</v>
      </c>
      <c r="N11" s="16">
        <v>46047</v>
      </c>
      <c r="O11" s="15">
        <v>2011</v>
      </c>
      <c r="P11" s="16" t="s">
        <v>50</v>
      </c>
      <c r="Q11" s="16">
        <v>49996</v>
      </c>
      <c r="R11" s="16">
        <v>0</v>
      </c>
      <c r="S11" s="16">
        <v>29</v>
      </c>
    </row>
    <row r="12" spans="1:19" x14ac:dyDescent="0.15">
      <c r="A12" s="1" t="s">
        <v>86</v>
      </c>
      <c r="B12" s="1" t="s">
        <v>144</v>
      </c>
      <c r="C12" s="1" t="s">
        <v>10</v>
      </c>
      <c r="D12" s="16">
        <v>37518</v>
      </c>
      <c r="E12" s="15">
        <v>2002</v>
      </c>
      <c r="F12" s="16" t="s">
        <v>50</v>
      </c>
      <c r="G12" s="16">
        <v>40966</v>
      </c>
      <c r="H12" s="16">
        <v>40966</v>
      </c>
      <c r="I12" s="16">
        <v>47</v>
      </c>
      <c r="J12" s="11"/>
      <c r="K12" s="12"/>
      <c r="L12" s="9"/>
      <c r="M12" s="11"/>
      <c r="N12" s="16"/>
      <c r="O12" s="15"/>
      <c r="P12" s="16"/>
      <c r="Q12" s="16"/>
      <c r="R12" s="16"/>
      <c r="S12" s="16"/>
    </row>
    <row r="13" spans="1:19" x14ac:dyDescent="0.15">
      <c r="A13" s="1" t="s">
        <v>86</v>
      </c>
      <c r="B13" s="1" t="s">
        <v>144</v>
      </c>
      <c r="C13" s="1" t="s">
        <v>14</v>
      </c>
      <c r="D13" s="16">
        <v>37479</v>
      </c>
      <c r="E13" s="15">
        <v>1997</v>
      </c>
      <c r="F13" s="16" t="s">
        <v>50</v>
      </c>
      <c r="G13" s="16">
        <v>41960</v>
      </c>
      <c r="H13" s="16">
        <v>34681</v>
      </c>
      <c r="I13" s="16">
        <v>52</v>
      </c>
      <c r="J13" s="11"/>
      <c r="K13" s="12" t="s">
        <v>88</v>
      </c>
      <c r="L13" s="9" t="s">
        <v>139</v>
      </c>
      <c r="M13" s="1" t="s">
        <v>13</v>
      </c>
      <c r="N13" s="16">
        <v>17460</v>
      </c>
      <c r="O13" s="15">
        <v>1997</v>
      </c>
      <c r="P13" s="16" t="s">
        <v>50</v>
      </c>
      <c r="Q13" s="16">
        <v>19224</v>
      </c>
      <c r="R13" s="16">
        <v>19224</v>
      </c>
      <c r="S13" s="16">
        <v>24</v>
      </c>
    </row>
    <row r="14" spans="1:19" x14ac:dyDescent="0.15">
      <c r="A14" s="1" t="s">
        <v>86</v>
      </c>
      <c r="B14" s="1" t="s">
        <v>144</v>
      </c>
      <c r="C14" s="1" t="s">
        <v>15</v>
      </c>
      <c r="D14" s="16">
        <v>37455</v>
      </c>
      <c r="E14" s="15">
        <v>1996</v>
      </c>
      <c r="F14" s="16" t="s">
        <v>50</v>
      </c>
      <c r="G14" s="16">
        <v>41947</v>
      </c>
      <c r="H14" s="16">
        <v>41947</v>
      </c>
      <c r="I14" s="16">
        <v>52</v>
      </c>
      <c r="J14" s="17"/>
      <c r="K14" s="12" t="s">
        <v>88</v>
      </c>
      <c r="L14" s="9" t="s">
        <v>139</v>
      </c>
      <c r="M14" s="18" t="s">
        <v>16</v>
      </c>
      <c r="N14" s="16">
        <v>17460</v>
      </c>
      <c r="O14" s="15">
        <v>1995</v>
      </c>
      <c r="P14" s="16" t="s">
        <v>50</v>
      </c>
      <c r="Q14" s="16">
        <v>19848</v>
      </c>
      <c r="R14" s="16">
        <v>19848</v>
      </c>
      <c r="S14" s="16">
        <v>24</v>
      </c>
    </row>
    <row r="15" spans="1:19" x14ac:dyDescent="0.15">
      <c r="A15" s="1" t="s">
        <v>86</v>
      </c>
      <c r="B15" s="1" t="s">
        <v>144</v>
      </c>
      <c r="C15" s="1" t="s">
        <v>48</v>
      </c>
      <c r="D15" s="16">
        <v>37446</v>
      </c>
      <c r="E15" s="15">
        <v>1997</v>
      </c>
      <c r="F15" s="16" t="s">
        <v>50</v>
      </c>
      <c r="G15" s="16">
        <v>41953</v>
      </c>
      <c r="H15" s="16">
        <v>34674</v>
      </c>
      <c r="I15" s="16">
        <v>52</v>
      </c>
      <c r="J15" s="11"/>
      <c r="K15" s="12" t="s">
        <v>88</v>
      </c>
      <c r="L15" s="9" t="s">
        <v>155</v>
      </c>
      <c r="M15" s="1" t="s">
        <v>36</v>
      </c>
      <c r="N15" s="16">
        <v>16121</v>
      </c>
      <c r="O15" s="15">
        <v>2000</v>
      </c>
      <c r="P15" s="16" t="s">
        <v>50</v>
      </c>
      <c r="Q15" s="16">
        <v>16642</v>
      </c>
      <c r="R15" s="16">
        <v>16642</v>
      </c>
      <c r="S15" s="16">
        <v>30</v>
      </c>
    </row>
    <row r="16" spans="1:19" x14ac:dyDescent="0.15">
      <c r="A16" s="1" t="s">
        <v>86</v>
      </c>
      <c r="B16" s="1" t="s">
        <v>144</v>
      </c>
      <c r="C16" s="1" t="s">
        <v>9</v>
      </c>
      <c r="D16" s="16">
        <v>37427</v>
      </c>
      <c r="E16" s="15">
        <v>2003</v>
      </c>
      <c r="F16" s="16" t="s">
        <v>50</v>
      </c>
      <c r="G16" s="16">
        <v>40994</v>
      </c>
      <c r="H16" s="16">
        <v>40994</v>
      </c>
      <c r="I16" s="16">
        <v>47</v>
      </c>
      <c r="J16" s="11"/>
      <c r="K16" s="12" t="s">
        <v>88</v>
      </c>
      <c r="L16" s="9" t="s">
        <v>140</v>
      </c>
      <c r="M16" s="11" t="s">
        <v>111</v>
      </c>
      <c r="N16" s="16">
        <v>12571</v>
      </c>
      <c r="O16" s="15">
        <v>2011</v>
      </c>
      <c r="P16" s="16" t="s">
        <v>53</v>
      </c>
      <c r="Q16" s="16">
        <v>14419</v>
      </c>
      <c r="R16" s="16">
        <v>14419</v>
      </c>
      <c r="S16" s="16">
        <v>16</v>
      </c>
    </row>
    <row r="17" spans="1:35" x14ac:dyDescent="0.15">
      <c r="A17" s="1" t="s">
        <v>86</v>
      </c>
      <c r="B17" s="1" t="s">
        <v>144</v>
      </c>
      <c r="C17" s="1" t="s">
        <v>11</v>
      </c>
      <c r="D17" s="16">
        <v>37395</v>
      </c>
      <c r="E17" s="15">
        <v>1999</v>
      </c>
      <c r="F17" s="16" t="s">
        <v>52</v>
      </c>
      <c r="G17" s="16">
        <v>41000</v>
      </c>
      <c r="H17" s="16">
        <v>41000</v>
      </c>
      <c r="I17" s="16">
        <v>47</v>
      </c>
      <c r="J17" s="11"/>
      <c r="K17" s="12" t="s">
        <v>88</v>
      </c>
      <c r="L17" s="9" t="s">
        <v>141</v>
      </c>
      <c r="M17" s="18" t="s">
        <v>32</v>
      </c>
      <c r="N17" s="20">
        <v>9124</v>
      </c>
      <c r="O17" s="15">
        <v>2013</v>
      </c>
      <c r="P17" s="16" t="s">
        <v>50</v>
      </c>
      <c r="Q17" s="20">
        <v>11074</v>
      </c>
      <c r="R17" s="20">
        <v>11074</v>
      </c>
      <c r="S17" s="20">
        <v>14</v>
      </c>
    </row>
    <row r="18" spans="1:35" x14ac:dyDescent="0.15">
      <c r="A18" s="1" t="s">
        <v>86</v>
      </c>
      <c r="B18" s="1" t="s">
        <v>144</v>
      </c>
      <c r="C18" s="1" t="s">
        <v>17</v>
      </c>
      <c r="D18" s="16">
        <v>37375</v>
      </c>
      <c r="E18" s="15">
        <v>1995</v>
      </c>
      <c r="F18" s="16" t="s">
        <v>50</v>
      </c>
      <c r="G18" s="16">
        <v>41952</v>
      </c>
      <c r="H18" s="16">
        <v>34673</v>
      </c>
      <c r="I18" s="16">
        <v>52</v>
      </c>
      <c r="J18" s="17"/>
      <c r="K18" s="12" t="s">
        <v>88</v>
      </c>
      <c r="L18" s="9" t="s">
        <v>141</v>
      </c>
      <c r="M18" s="18" t="s">
        <v>31</v>
      </c>
      <c r="N18" s="20">
        <v>9156</v>
      </c>
      <c r="O18" s="15">
        <v>2012</v>
      </c>
      <c r="P18" s="16" t="s">
        <v>50</v>
      </c>
      <c r="Q18" s="20">
        <v>11094</v>
      </c>
      <c r="R18" s="20">
        <v>11094</v>
      </c>
      <c r="S18" s="20">
        <v>14</v>
      </c>
    </row>
    <row r="19" spans="1:35" x14ac:dyDescent="0.15">
      <c r="A19" s="1" t="s">
        <v>86</v>
      </c>
      <c r="B19" s="1" t="s">
        <v>144</v>
      </c>
      <c r="C19" s="1" t="s">
        <v>12</v>
      </c>
      <c r="D19" s="16">
        <v>37369</v>
      </c>
      <c r="E19" s="15">
        <v>1998</v>
      </c>
      <c r="F19" s="16" t="s">
        <v>52</v>
      </c>
      <c r="G19" s="16">
        <v>41000</v>
      </c>
      <c r="H19" s="16">
        <v>33721</v>
      </c>
      <c r="I19" s="16">
        <v>47</v>
      </c>
      <c r="J19" s="17"/>
      <c r="K19" s="12" t="s">
        <v>88</v>
      </c>
      <c r="L19" s="9" t="s">
        <v>141</v>
      </c>
      <c r="M19" s="18" t="s">
        <v>28</v>
      </c>
      <c r="N19" s="20">
        <v>9156</v>
      </c>
      <c r="O19" s="15">
        <v>2012</v>
      </c>
      <c r="P19" s="16" t="s">
        <v>50</v>
      </c>
      <c r="Q19" s="16">
        <v>11080</v>
      </c>
      <c r="R19" s="16">
        <v>11080</v>
      </c>
      <c r="S19" s="20">
        <v>14</v>
      </c>
    </row>
    <row r="20" spans="1:35" ht="16.5" customHeight="1" thickBot="1" x14ac:dyDescent="0.2">
      <c r="A20" s="1" t="s">
        <v>86</v>
      </c>
      <c r="B20" s="1" t="s">
        <v>144</v>
      </c>
      <c r="C20" s="1" t="s">
        <v>49</v>
      </c>
      <c r="D20" s="16">
        <v>37369</v>
      </c>
      <c r="E20" s="15">
        <v>1998</v>
      </c>
      <c r="F20" s="16" t="s">
        <v>51</v>
      </c>
      <c r="G20" s="16">
        <v>41000</v>
      </c>
      <c r="H20" s="16">
        <v>33721</v>
      </c>
      <c r="I20" s="16">
        <v>47</v>
      </c>
      <c r="J20" s="17"/>
      <c r="K20" s="22" t="s">
        <v>65</v>
      </c>
      <c r="L20" s="22"/>
      <c r="M20" s="23"/>
      <c r="N20" s="23">
        <f>SUM(D4:D60,N4:N19)</f>
        <v>2466690.2000000002</v>
      </c>
      <c r="O20" s="23">
        <f>COUNT(E4:E60,O4:O19)</f>
        <v>69</v>
      </c>
      <c r="P20" s="23"/>
      <c r="Q20" s="23">
        <f>SUM(G4:G60,Q4:Q19)</f>
        <v>2714528</v>
      </c>
      <c r="R20" s="23">
        <f>SUM(H4:H60,R4:R19)</f>
        <v>2203989</v>
      </c>
      <c r="S20" s="23">
        <f>SUM(I4:I60,S4:S19)</f>
        <v>2096</v>
      </c>
    </row>
    <row r="21" spans="1:35" ht="14" thickTop="1" x14ac:dyDescent="0.15">
      <c r="A21" s="1" t="s">
        <v>86</v>
      </c>
      <c r="B21" s="1" t="s">
        <v>144</v>
      </c>
      <c r="C21" s="1" t="s">
        <v>18</v>
      </c>
      <c r="D21" s="16">
        <v>37221</v>
      </c>
      <c r="E21" s="15">
        <v>1995</v>
      </c>
      <c r="F21" s="16" t="s">
        <v>50</v>
      </c>
      <c r="G21" s="16">
        <v>40775</v>
      </c>
      <c r="H21" s="16">
        <v>33496</v>
      </c>
      <c r="I21" s="16">
        <v>52</v>
      </c>
      <c r="J21" s="17"/>
    </row>
    <row r="22" spans="1:35" x14ac:dyDescent="0.15">
      <c r="A22" s="1" t="s">
        <v>86</v>
      </c>
      <c r="B22" s="1" t="s">
        <v>144</v>
      </c>
      <c r="C22" s="1" t="s">
        <v>19</v>
      </c>
      <c r="D22" s="16">
        <v>37221</v>
      </c>
      <c r="E22" s="15">
        <v>1994</v>
      </c>
      <c r="F22" s="16" t="s">
        <v>50</v>
      </c>
      <c r="G22" s="16">
        <v>41492</v>
      </c>
      <c r="H22" s="16">
        <v>34673</v>
      </c>
      <c r="I22" s="16">
        <v>52</v>
      </c>
      <c r="J22" s="17"/>
    </row>
    <row r="23" spans="1:35" x14ac:dyDescent="0.15">
      <c r="A23" s="1" t="s">
        <v>86</v>
      </c>
      <c r="B23" s="1" t="s">
        <v>136</v>
      </c>
      <c r="C23" s="11" t="s">
        <v>94</v>
      </c>
      <c r="D23" s="16">
        <v>40847</v>
      </c>
      <c r="E23" s="15">
        <v>2017</v>
      </c>
      <c r="F23" s="16" t="s">
        <v>51</v>
      </c>
      <c r="G23" s="16">
        <v>44085</v>
      </c>
      <c r="H23" s="16">
        <v>44085</v>
      </c>
      <c r="I23" s="16">
        <v>30</v>
      </c>
      <c r="J23" s="17"/>
    </row>
    <row r="24" spans="1:35" ht="19.5" customHeight="1" x14ac:dyDescent="0.15">
      <c r="A24" s="1" t="s">
        <v>86</v>
      </c>
      <c r="B24" s="1" t="s">
        <v>136</v>
      </c>
      <c r="C24" s="12" t="s">
        <v>96</v>
      </c>
      <c r="D24" s="16">
        <v>40895</v>
      </c>
      <c r="E24" s="15">
        <v>2017</v>
      </c>
      <c r="F24" s="16" t="s">
        <v>51</v>
      </c>
      <c r="G24" s="16">
        <v>44205</v>
      </c>
      <c r="H24" s="16">
        <f>G24</f>
        <v>44205</v>
      </c>
      <c r="I24" s="16">
        <v>30</v>
      </c>
      <c r="J24" s="11"/>
      <c r="K24" s="2" t="s">
        <v>80</v>
      </c>
      <c r="L24" s="2"/>
      <c r="M24" s="7"/>
      <c r="N24" s="9"/>
      <c r="O24" s="9"/>
      <c r="P24" s="9"/>
      <c r="Q24" s="9"/>
      <c r="R24" s="8" t="s">
        <v>0</v>
      </c>
      <c r="S24" s="8"/>
    </row>
    <row r="25" spans="1:35" x14ac:dyDescent="0.15">
      <c r="A25" s="1" t="s">
        <v>86</v>
      </c>
      <c r="B25" s="1" t="s">
        <v>136</v>
      </c>
      <c r="C25" s="12" t="s">
        <v>97</v>
      </c>
      <c r="D25" s="16">
        <v>40901</v>
      </c>
      <c r="E25" s="15">
        <v>2016</v>
      </c>
      <c r="F25" s="16" t="s">
        <v>51</v>
      </c>
      <c r="G25" s="16">
        <v>44403</v>
      </c>
      <c r="H25" s="16">
        <f>G25</f>
        <v>44403</v>
      </c>
      <c r="I25" s="16">
        <v>30</v>
      </c>
      <c r="J25" s="17"/>
      <c r="K25" s="13" t="s">
        <v>84</v>
      </c>
      <c r="L25" s="14" t="s">
        <v>132</v>
      </c>
      <c r="M25" s="13" t="s">
        <v>56</v>
      </c>
      <c r="N25" s="14" t="s">
        <v>2</v>
      </c>
      <c r="O25" s="14" t="s">
        <v>1</v>
      </c>
      <c r="P25" s="14" t="s">
        <v>42</v>
      </c>
      <c r="Q25" s="14" t="s">
        <v>3</v>
      </c>
      <c r="R25" s="14" t="s">
        <v>4</v>
      </c>
      <c r="S25" s="14" t="s">
        <v>55</v>
      </c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x14ac:dyDescent="0.15">
      <c r="A26" s="1" t="s">
        <v>86</v>
      </c>
      <c r="B26" s="1" t="s">
        <v>136</v>
      </c>
      <c r="C26" s="12" t="s">
        <v>99</v>
      </c>
      <c r="D26" s="16">
        <v>40929</v>
      </c>
      <c r="E26" s="15">
        <v>2016</v>
      </c>
      <c r="F26" s="16" t="s">
        <v>51</v>
      </c>
      <c r="G26" s="16">
        <v>44184</v>
      </c>
      <c r="H26" s="16">
        <f>G26</f>
        <v>44184</v>
      </c>
      <c r="I26" s="16">
        <v>30</v>
      </c>
      <c r="J26" s="17"/>
      <c r="K26" s="1" t="s">
        <v>91</v>
      </c>
      <c r="L26" s="9" t="s">
        <v>158</v>
      </c>
      <c r="M26" s="1" t="s">
        <v>153</v>
      </c>
      <c r="N26" s="16">
        <v>33609</v>
      </c>
      <c r="O26" s="15">
        <v>2009</v>
      </c>
      <c r="P26" s="55" t="s">
        <v>54</v>
      </c>
      <c r="Q26" s="16">
        <v>37218</v>
      </c>
      <c r="R26" s="16">
        <v>37218</v>
      </c>
      <c r="S26" s="16">
        <v>16</v>
      </c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x14ac:dyDescent="0.15">
      <c r="A27" s="1" t="s">
        <v>86</v>
      </c>
      <c r="B27" s="1" t="s">
        <v>145</v>
      </c>
      <c r="C27" s="12" t="s">
        <v>100</v>
      </c>
      <c r="D27" s="16">
        <v>49042</v>
      </c>
      <c r="E27" s="15">
        <v>2019</v>
      </c>
      <c r="F27" s="16" t="s">
        <v>50</v>
      </c>
      <c r="G27" s="16">
        <v>55186</v>
      </c>
      <c r="H27" s="16">
        <v>55186</v>
      </c>
      <c r="I27" s="16">
        <v>33</v>
      </c>
      <c r="J27" s="17"/>
      <c r="K27" s="1" t="s">
        <v>91</v>
      </c>
      <c r="L27" s="9" t="s">
        <v>158</v>
      </c>
      <c r="M27" s="1" t="s">
        <v>154</v>
      </c>
      <c r="N27" s="16">
        <v>33609</v>
      </c>
      <c r="O27" s="15">
        <v>2009</v>
      </c>
      <c r="P27" s="55" t="s">
        <v>54</v>
      </c>
      <c r="Q27" s="16">
        <v>37236</v>
      </c>
      <c r="R27" s="16">
        <v>37236</v>
      </c>
      <c r="S27" s="16">
        <v>16</v>
      </c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x14ac:dyDescent="0.15">
      <c r="A28" s="1" t="s">
        <v>86</v>
      </c>
      <c r="B28" s="1" t="s">
        <v>145</v>
      </c>
      <c r="C28" s="12" t="s">
        <v>101</v>
      </c>
      <c r="D28" s="16">
        <v>49000</v>
      </c>
      <c r="E28" s="15">
        <v>2019</v>
      </c>
      <c r="F28" s="16" t="s">
        <v>50</v>
      </c>
      <c r="G28" s="16">
        <v>55186</v>
      </c>
      <c r="H28" s="16">
        <v>55186</v>
      </c>
      <c r="I28" s="16">
        <v>33</v>
      </c>
      <c r="J28" s="11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x14ac:dyDescent="0.15">
      <c r="A29" s="1" t="s">
        <v>86</v>
      </c>
      <c r="B29" s="1" t="s">
        <v>145</v>
      </c>
      <c r="C29" s="12" t="s">
        <v>106</v>
      </c>
      <c r="D29" s="16">
        <v>49000</v>
      </c>
      <c r="E29" s="15">
        <v>2020</v>
      </c>
      <c r="F29" s="16" t="s">
        <v>50</v>
      </c>
      <c r="G29" s="16">
        <v>54175</v>
      </c>
      <c r="H29" s="16">
        <v>54175</v>
      </c>
      <c r="I29" s="16">
        <v>33</v>
      </c>
      <c r="J29" s="11"/>
      <c r="K29" s="1" t="s">
        <v>86</v>
      </c>
      <c r="L29" s="16" t="s">
        <v>136</v>
      </c>
      <c r="M29" s="18" t="s">
        <v>76</v>
      </c>
      <c r="N29" s="16">
        <v>40963</v>
      </c>
      <c r="O29" s="15">
        <v>2017</v>
      </c>
      <c r="P29" s="16" t="s">
        <v>54</v>
      </c>
      <c r="Q29" s="16">
        <v>44156</v>
      </c>
      <c r="R29" s="16">
        <f>Q29</f>
        <v>44156</v>
      </c>
      <c r="S29" s="16">
        <v>30</v>
      </c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x14ac:dyDescent="0.15">
      <c r="A30" s="1" t="s">
        <v>86</v>
      </c>
      <c r="B30" s="1" t="s">
        <v>145</v>
      </c>
      <c r="C30" s="12" t="s">
        <v>108</v>
      </c>
      <c r="D30" s="16">
        <v>49042</v>
      </c>
      <c r="E30" s="15">
        <v>2020</v>
      </c>
      <c r="F30" s="16" t="s">
        <v>50</v>
      </c>
      <c r="G30" s="16">
        <v>55186</v>
      </c>
      <c r="H30" s="16">
        <v>55186</v>
      </c>
      <c r="I30" s="16">
        <v>33</v>
      </c>
      <c r="J30" s="11"/>
      <c r="K30" s="1" t="s">
        <v>86</v>
      </c>
      <c r="L30" s="16" t="s">
        <v>136</v>
      </c>
      <c r="M30" s="1" t="s">
        <v>77</v>
      </c>
      <c r="N30" s="16">
        <v>40964</v>
      </c>
      <c r="O30" s="15">
        <v>2017</v>
      </c>
      <c r="P30" s="16" t="s">
        <v>54</v>
      </c>
      <c r="Q30" s="16">
        <v>44150</v>
      </c>
      <c r="R30" s="16">
        <v>44150</v>
      </c>
      <c r="S30" s="16">
        <v>30</v>
      </c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x14ac:dyDescent="0.15">
      <c r="A31" s="1" t="s">
        <v>86</v>
      </c>
      <c r="B31" s="1" t="s">
        <v>146</v>
      </c>
      <c r="C31" s="12" t="s">
        <v>112</v>
      </c>
      <c r="D31" s="16">
        <v>38236</v>
      </c>
      <c r="E31" s="15">
        <v>2020</v>
      </c>
      <c r="F31" s="16" t="s">
        <v>50</v>
      </c>
      <c r="G31" s="16">
        <v>45118</v>
      </c>
      <c r="H31" s="16">
        <v>45118</v>
      </c>
      <c r="I31" s="16">
        <v>40</v>
      </c>
      <c r="J31" s="11"/>
      <c r="K31" s="1" t="s">
        <v>86</v>
      </c>
      <c r="L31" s="16" t="s">
        <v>136</v>
      </c>
      <c r="M31" s="12" t="s">
        <v>79</v>
      </c>
      <c r="N31" s="16">
        <v>40870</v>
      </c>
      <c r="O31" s="15">
        <v>2017</v>
      </c>
      <c r="P31" s="16" t="s">
        <v>54</v>
      </c>
      <c r="Q31" s="16">
        <v>42787</v>
      </c>
      <c r="R31" s="16">
        <v>42787</v>
      </c>
      <c r="S31" s="16">
        <v>30</v>
      </c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x14ac:dyDescent="0.15">
      <c r="A32" s="1" t="s">
        <v>86</v>
      </c>
      <c r="B32" s="1" t="s">
        <v>146</v>
      </c>
      <c r="C32" s="12" t="s">
        <v>113</v>
      </c>
      <c r="D32" s="16">
        <v>38234</v>
      </c>
      <c r="E32" s="15">
        <v>2020</v>
      </c>
      <c r="F32" s="16" t="s">
        <v>50</v>
      </c>
      <c r="G32" s="16">
        <v>45118</v>
      </c>
      <c r="H32" s="16">
        <v>45118</v>
      </c>
      <c r="I32" s="16">
        <v>40</v>
      </c>
      <c r="J32" s="11"/>
      <c r="K32" s="1" t="s">
        <v>86</v>
      </c>
      <c r="L32" s="16" t="s">
        <v>136</v>
      </c>
      <c r="M32" s="12" t="s">
        <v>114</v>
      </c>
      <c r="N32" s="16">
        <v>40870</v>
      </c>
      <c r="O32" s="15">
        <v>2017</v>
      </c>
      <c r="P32" s="16" t="s">
        <v>54</v>
      </c>
      <c r="Q32" s="16">
        <v>42787</v>
      </c>
      <c r="R32" s="16">
        <v>42787</v>
      </c>
      <c r="S32" s="16">
        <v>30</v>
      </c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x14ac:dyDescent="0.15">
      <c r="J33" s="11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x14ac:dyDescent="0.15">
      <c r="A34" s="1" t="s">
        <v>91</v>
      </c>
      <c r="B34" s="1" t="s">
        <v>147</v>
      </c>
      <c r="C34" s="18" t="s">
        <v>110</v>
      </c>
      <c r="D34" s="20">
        <v>36225</v>
      </c>
      <c r="E34" s="19">
        <v>2020</v>
      </c>
      <c r="F34" s="16" t="s">
        <v>51</v>
      </c>
      <c r="G34" s="52">
        <v>39221</v>
      </c>
      <c r="H34" s="52">
        <v>39221</v>
      </c>
      <c r="I34" s="20">
        <v>28</v>
      </c>
      <c r="J34" s="11"/>
      <c r="K34" s="1" t="s">
        <v>85</v>
      </c>
      <c r="L34" s="16" t="s">
        <v>135</v>
      </c>
      <c r="M34" s="25" t="s">
        <v>102</v>
      </c>
      <c r="N34" s="16">
        <v>25193</v>
      </c>
      <c r="O34" s="15">
        <v>2016</v>
      </c>
      <c r="P34" s="16" t="s">
        <v>54</v>
      </c>
      <c r="Q34" s="16">
        <v>29709</v>
      </c>
      <c r="R34" s="16">
        <v>29709</v>
      </c>
      <c r="S34" s="16">
        <v>18</v>
      </c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15">
      <c r="A35" s="1" t="s">
        <v>91</v>
      </c>
      <c r="B35" s="1" t="s">
        <v>147</v>
      </c>
      <c r="C35" s="18" t="s">
        <v>98</v>
      </c>
      <c r="D35" s="20">
        <v>35118</v>
      </c>
      <c r="E35" s="19">
        <v>2018</v>
      </c>
      <c r="F35" s="16" t="s">
        <v>53</v>
      </c>
      <c r="G35" s="52">
        <v>37987</v>
      </c>
      <c r="H35" s="52">
        <v>37987</v>
      </c>
      <c r="I35" s="20">
        <v>28</v>
      </c>
      <c r="J35" s="11"/>
      <c r="K35" s="1" t="s">
        <v>85</v>
      </c>
      <c r="L35" s="16" t="s">
        <v>135</v>
      </c>
      <c r="M35" s="11" t="s">
        <v>104</v>
      </c>
      <c r="N35" s="16">
        <v>25197</v>
      </c>
      <c r="O35" s="15">
        <v>2016</v>
      </c>
      <c r="P35" s="16" t="s">
        <v>54</v>
      </c>
      <c r="Q35" s="16">
        <v>29718</v>
      </c>
      <c r="R35" s="16">
        <v>29718</v>
      </c>
      <c r="S35" s="16">
        <v>18</v>
      </c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15">
      <c r="A36" s="1" t="s">
        <v>91</v>
      </c>
      <c r="B36" s="1" t="s">
        <v>147</v>
      </c>
      <c r="C36" s="18" t="s">
        <v>105</v>
      </c>
      <c r="D36" s="20">
        <v>36221</v>
      </c>
      <c r="E36" s="19">
        <v>2020</v>
      </c>
      <c r="F36" s="16" t="s">
        <v>51</v>
      </c>
      <c r="G36" s="52">
        <v>39234</v>
      </c>
      <c r="H36" s="52">
        <v>39234</v>
      </c>
      <c r="I36" s="20">
        <v>28</v>
      </c>
      <c r="J36" s="17"/>
      <c r="K36" s="1" t="s">
        <v>85</v>
      </c>
      <c r="L36" s="16" t="s">
        <v>135</v>
      </c>
      <c r="M36" s="12" t="s">
        <v>103</v>
      </c>
      <c r="N36" s="16">
        <v>25269</v>
      </c>
      <c r="O36" s="15">
        <v>2017</v>
      </c>
      <c r="P36" s="16" t="s">
        <v>54</v>
      </c>
      <c r="Q36" s="16">
        <v>28570</v>
      </c>
      <c r="R36" s="16">
        <v>28570</v>
      </c>
      <c r="S36" s="16">
        <v>18</v>
      </c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15">
      <c r="A37" s="1" t="s">
        <v>91</v>
      </c>
      <c r="B37" s="1" t="s">
        <v>149</v>
      </c>
      <c r="C37" s="18" t="s">
        <v>62</v>
      </c>
      <c r="D37" s="20">
        <v>35863</v>
      </c>
      <c r="E37" s="19">
        <v>2016</v>
      </c>
      <c r="F37" s="16" t="s">
        <v>53</v>
      </c>
      <c r="G37" s="20">
        <v>39828</v>
      </c>
      <c r="H37" s="20">
        <f>G37</f>
        <v>39828</v>
      </c>
      <c r="I37" s="20">
        <v>18</v>
      </c>
      <c r="J37" s="11"/>
      <c r="K37" s="1" t="s">
        <v>85</v>
      </c>
      <c r="L37" s="16" t="s">
        <v>135</v>
      </c>
      <c r="M37" s="12" t="s">
        <v>109</v>
      </c>
      <c r="N37" s="16">
        <v>25193</v>
      </c>
      <c r="O37" s="15">
        <v>2016</v>
      </c>
      <c r="P37" s="16" t="s">
        <v>54</v>
      </c>
      <c r="Q37" s="16">
        <v>29710</v>
      </c>
      <c r="R37" s="16">
        <v>29710</v>
      </c>
      <c r="S37" s="16">
        <v>18</v>
      </c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15">
      <c r="A38" s="1" t="s">
        <v>91</v>
      </c>
      <c r="B38" s="1" t="s">
        <v>148</v>
      </c>
      <c r="C38" s="18" t="s">
        <v>95</v>
      </c>
      <c r="D38" s="20">
        <v>35155</v>
      </c>
      <c r="E38" s="19">
        <v>2018</v>
      </c>
      <c r="F38" s="16" t="s">
        <v>53</v>
      </c>
      <c r="G38" s="52">
        <v>36668</v>
      </c>
      <c r="H38" s="52">
        <v>36668</v>
      </c>
      <c r="I38" s="20">
        <v>28</v>
      </c>
      <c r="J38" s="11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15">
      <c r="A39" s="1" t="s">
        <v>91</v>
      </c>
      <c r="B39" s="1" t="s">
        <v>158</v>
      </c>
      <c r="C39" s="1" t="s">
        <v>20</v>
      </c>
      <c r="D39" s="16">
        <v>33694</v>
      </c>
      <c r="E39" s="15">
        <v>2009</v>
      </c>
      <c r="F39" s="16" t="s">
        <v>53</v>
      </c>
      <c r="G39" s="16">
        <v>36639</v>
      </c>
      <c r="H39" s="16">
        <v>36639</v>
      </c>
      <c r="I39" s="16">
        <v>16</v>
      </c>
      <c r="J39" s="11"/>
      <c r="K39" s="1" t="s">
        <v>87</v>
      </c>
      <c r="L39" s="16" t="s">
        <v>133</v>
      </c>
      <c r="M39" s="12" t="s">
        <v>131</v>
      </c>
      <c r="N39" s="16">
        <v>37596</v>
      </c>
      <c r="O39" s="15">
        <v>2016</v>
      </c>
      <c r="P39" s="16" t="s">
        <v>133</v>
      </c>
      <c r="Q39" s="16">
        <v>41619</v>
      </c>
      <c r="R39" s="16">
        <v>0</v>
      </c>
      <c r="S39" s="16">
        <v>16</v>
      </c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15">
      <c r="A40" s="1" t="s">
        <v>91</v>
      </c>
      <c r="B40" s="1" t="s">
        <v>158</v>
      </c>
      <c r="C40" s="1" t="s">
        <v>21</v>
      </c>
      <c r="D40" s="16">
        <v>33619.199999999997</v>
      </c>
      <c r="E40" s="15">
        <v>2008</v>
      </c>
      <c r="F40" s="16" t="s">
        <v>52</v>
      </c>
      <c r="G40" s="16">
        <v>39758</v>
      </c>
      <c r="H40" s="16">
        <v>39758</v>
      </c>
      <c r="I40" s="16">
        <v>16</v>
      </c>
      <c r="J40" s="11"/>
      <c r="K40" s="1" t="s">
        <v>87</v>
      </c>
      <c r="L40" s="16" t="s">
        <v>133</v>
      </c>
      <c r="M40" s="12" t="s">
        <v>130</v>
      </c>
      <c r="N40" s="16">
        <v>37596</v>
      </c>
      <c r="O40" s="15">
        <v>2016</v>
      </c>
      <c r="P40" s="16" t="s">
        <v>133</v>
      </c>
      <c r="Q40" s="16">
        <v>41619</v>
      </c>
      <c r="R40" s="16">
        <v>0</v>
      </c>
      <c r="S40" s="16">
        <v>16</v>
      </c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15">
      <c r="A41" s="1" t="s">
        <v>91</v>
      </c>
      <c r="B41" s="1" t="s">
        <v>158</v>
      </c>
      <c r="C41" s="1" t="s">
        <v>71</v>
      </c>
      <c r="D41" s="16">
        <v>33609</v>
      </c>
      <c r="E41" s="15">
        <v>2009</v>
      </c>
      <c r="F41" s="16" t="s">
        <v>50</v>
      </c>
      <c r="G41" s="16">
        <v>38685</v>
      </c>
      <c r="H41" s="16">
        <v>38685</v>
      </c>
      <c r="I41" s="16">
        <v>16</v>
      </c>
      <c r="J41" s="11"/>
      <c r="K41" s="1" t="s">
        <v>87</v>
      </c>
      <c r="L41" s="16" t="s">
        <v>133</v>
      </c>
      <c r="M41" s="12" t="s">
        <v>129</v>
      </c>
      <c r="N41" s="16">
        <v>37596</v>
      </c>
      <c r="O41" s="15">
        <v>2016</v>
      </c>
      <c r="P41" s="16" t="s">
        <v>133</v>
      </c>
      <c r="Q41" s="16">
        <v>41619</v>
      </c>
      <c r="R41" s="16">
        <v>0</v>
      </c>
      <c r="S41" s="16">
        <v>16</v>
      </c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15">
      <c r="A42" s="1" t="s">
        <v>91</v>
      </c>
      <c r="B42" s="1" t="s">
        <v>150</v>
      </c>
      <c r="C42" s="1" t="s">
        <v>22</v>
      </c>
      <c r="D42" s="16">
        <v>30086</v>
      </c>
      <c r="E42" s="15">
        <v>2006</v>
      </c>
      <c r="F42" s="16" t="s">
        <v>52</v>
      </c>
      <c r="G42" s="16">
        <v>36970</v>
      </c>
      <c r="H42" s="16">
        <v>36970</v>
      </c>
      <c r="I42" s="16">
        <v>28</v>
      </c>
      <c r="J42" s="11"/>
      <c r="K42" s="1" t="s">
        <v>87</v>
      </c>
      <c r="L42" s="16" t="s">
        <v>133</v>
      </c>
      <c r="M42" s="12" t="s">
        <v>127</v>
      </c>
      <c r="N42" s="16">
        <v>37596</v>
      </c>
      <c r="O42" s="15">
        <v>2016</v>
      </c>
      <c r="P42" s="16" t="s">
        <v>133</v>
      </c>
      <c r="Q42" s="16">
        <v>41619</v>
      </c>
      <c r="R42" s="16">
        <v>0</v>
      </c>
      <c r="S42" s="16">
        <v>16</v>
      </c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15">
      <c r="A43" s="1" t="s">
        <v>91</v>
      </c>
      <c r="B43" s="1" t="s">
        <v>150</v>
      </c>
      <c r="C43" s="1" t="s">
        <v>23</v>
      </c>
      <c r="D43" s="16">
        <v>30058</v>
      </c>
      <c r="E43" s="15">
        <v>2005</v>
      </c>
      <c r="F43" s="16" t="s">
        <v>52</v>
      </c>
      <c r="G43" s="16">
        <v>36956</v>
      </c>
      <c r="H43" s="16">
        <v>36956</v>
      </c>
      <c r="I43" s="16">
        <v>28</v>
      </c>
      <c r="J43" s="11"/>
      <c r="K43" s="1" t="s">
        <v>87</v>
      </c>
      <c r="L43" s="16" t="s">
        <v>133</v>
      </c>
      <c r="M43" s="12" t="s">
        <v>121</v>
      </c>
      <c r="N43" s="16">
        <v>37596</v>
      </c>
      <c r="O43" s="15">
        <v>2016</v>
      </c>
      <c r="P43" s="16" t="s">
        <v>133</v>
      </c>
      <c r="Q43" s="16">
        <v>41619</v>
      </c>
      <c r="R43" s="16">
        <v>0</v>
      </c>
      <c r="S43" s="16">
        <v>16</v>
      </c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15">
      <c r="A44" s="1" t="s">
        <v>91</v>
      </c>
      <c r="B44" s="1" t="s">
        <v>158</v>
      </c>
      <c r="C44" s="1" t="s">
        <v>107</v>
      </c>
      <c r="D44" s="16">
        <v>33615</v>
      </c>
      <c r="E44" s="15">
        <v>2008</v>
      </c>
      <c r="F44" s="16" t="s">
        <v>53</v>
      </c>
      <c r="G44" s="16">
        <v>37238</v>
      </c>
      <c r="H44" s="16">
        <v>37238</v>
      </c>
      <c r="I44" s="16">
        <v>16</v>
      </c>
      <c r="J44" s="17"/>
      <c r="K44" s="1" t="s">
        <v>87</v>
      </c>
      <c r="L44" s="16" t="s">
        <v>133</v>
      </c>
      <c r="M44" s="12" t="s">
        <v>122</v>
      </c>
      <c r="N44" s="16">
        <v>37596</v>
      </c>
      <c r="O44" s="15">
        <v>2016</v>
      </c>
      <c r="P44" s="16" t="s">
        <v>133</v>
      </c>
      <c r="Q44" s="16">
        <v>41619</v>
      </c>
      <c r="R44" s="16">
        <v>0</v>
      </c>
      <c r="S44" s="16">
        <v>16</v>
      </c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15">
      <c r="A45" s="1"/>
      <c r="B45" s="1"/>
      <c r="C45" s="1"/>
      <c r="D45" s="16"/>
      <c r="E45" s="15"/>
      <c r="F45" s="16"/>
      <c r="G45" s="16"/>
      <c r="H45" s="16"/>
      <c r="I45" s="16"/>
      <c r="J45" s="11"/>
      <c r="K45" s="1" t="s">
        <v>87</v>
      </c>
      <c r="L45" s="16" t="s">
        <v>134</v>
      </c>
      <c r="M45" s="12" t="s">
        <v>128</v>
      </c>
      <c r="N45" s="16">
        <v>50698</v>
      </c>
      <c r="O45" s="15">
        <v>2015</v>
      </c>
      <c r="P45" s="16" t="s">
        <v>134</v>
      </c>
      <c r="Q45" s="16">
        <v>49126</v>
      </c>
      <c r="R45" s="16">
        <v>0</v>
      </c>
      <c r="S45" s="16">
        <v>22</v>
      </c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15">
      <c r="J46" s="11"/>
      <c r="K46" s="1" t="s">
        <v>87</v>
      </c>
      <c r="L46" s="16" t="s">
        <v>134</v>
      </c>
      <c r="M46" s="12" t="s">
        <v>115</v>
      </c>
      <c r="N46" s="16">
        <v>49780</v>
      </c>
      <c r="O46" s="15">
        <v>2016</v>
      </c>
      <c r="P46" s="16" t="s">
        <v>134</v>
      </c>
      <c r="Q46" s="16">
        <v>51723</v>
      </c>
      <c r="R46" s="16">
        <v>0</v>
      </c>
      <c r="S46" s="16">
        <v>16</v>
      </c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15">
      <c r="A47" s="1" t="s">
        <v>85</v>
      </c>
      <c r="B47" s="1" t="s">
        <v>135</v>
      </c>
      <c r="C47" s="12" t="s">
        <v>68</v>
      </c>
      <c r="D47" s="20">
        <v>26077</v>
      </c>
      <c r="E47" s="19">
        <v>2017</v>
      </c>
      <c r="F47" s="20" t="s">
        <v>53</v>
      </c>
      <c r="G47" s="20">
        <v>29049</v>
      </c>
      <c r="H47" s="20">
        <v>29049</v>
      </c>
      <c r="I47" s="20">
        <v>26</v>
      </c>
      <c r="J47" s="11"/>
      <c r="K47" s="1" t="s">
        <v>87</v>
      </c>
      <c r="L47" s="16" t="s">
        <v>134</v>
      </c>
      <c r="M47" s="12" t="s">
        <v>116</v>
      </c>
      <c r="N47" s="16">
        <v>49560</v>
      </c>
      <c r="O47" s="15">
        <v>2015</v>
      </c>
      <c r="P47" s="16" t="s">
        <v>134</v>
      </c>
      <c r="Q47" s="16">
        <v>51723</v>
      </c>
      <c r="R47" s="16">
        <v>0</v>
      </c>
      <c r="S47" s="16">
        <v>16</v>
      </c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15">
      <c r="A48" s="1" t="s">
        <v>85</v>
      </c>
      <c r="B48" s="1" t="s">
        <v>135</v>
      </c>
      <c r="C48" s="12" t="s">
        <v>41</v>
      </c>
      <c r="D48" s="16">
        <v>26057</v>
      </c>
      <c r="E48" s="15">
        <v>2016</v>
      </c>
      <c r="F48" s="16" t="s">
        <v>53</v>
      </c>
      <c r="G48" s="16">
        <v>29048</v>
      </c>
      <c r="H48" s="16">
        <v>29048</v>
      </c>
      <c r="I48" s="16">
        <v>26</v>
      </c>
      <c r="J48" s="11"/>
      <c r="K48" s="1" t="s">
        <v>87</v>
      </c>
      <c r="L48" s="16" t="s">
        <v>134</v>
      </c>
      <c r="M48" s="12" t="s">
        <v>117</v>
      </c>
      <c r="N48" s="16">
        <v>49513</v>
      </c>
      <c r="O48" s="15">
        <v>2016</v>
      </c>
      <c r="P48" s="16" t="s">
        <v>134</v>
      </c>
      <c r="Q48" s="16">
        <v>51723</v>
      </c>
      <c r="R48" s="16">
        <v>0</v>
      </c>
      <c r="S48" s="16">
        <v>16</v>
      </c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 customHeight="1" x14ac:dyDescent="0.15">
      <c r="A49" s="1" t="s">
        <v>85</v>
      </c>
      <c r="B49" s="1" t="s">
        <v>135</v>
      </c>
      <c r="C49" s="12" t="s">
        <v>67</v>
      </c>
      <c r="D49" s="16">
        <v>26071</v>
      </c>
      <c r="E49" s="15">
        <v>2016</v>
      </c>
      <c r="F49" s="16" t="s">
        <v>53</v>
      </c>
      <c r="G49" s="16">
        <v>29055</v>
      </c>
      <c r="H49" s="16">
        <v>29055</v>
      </c>
      <c r="I49" s="16">
        <v>26</v>
      </c>
      <c r="J49" s="12"/>
      <c r="K49" s="1" t="s">
        <v>87</v>
      </c>
      <c r="L49" s="16" t="s">
        <v>134</v>
      </c>
      <c r="M49" s="12" t="s">
        <v>120</v>
      </c>
      <c r="N49" s="16">
        <v>49516</v>
      </c>
      <c r="O49" s="15">
        <v>2016</v>
      </c>
      <c r="P49" s="16" t="s">
        <v>134</v>
      </c>
      <c r="Q49" s="16">
        <v>51723</v>
      </c>
      <c r="R49" s="16">
        <v>0</v>
      </c>
      <c r="S49" s="16">
        <v>16</v>
      </c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4" x14ac:dyDescent="0.2">
      <c r="A50" s="1" t="s">
        <v>85</v>
      </c>
      <c r="B50" s="1" t="s">
        <v>135</v>
      </c>
      <c r="C50" s="11" t="s">
        <v>83</v>
      </c>
      <c r="D50" s="16">
        <v>26051</v>
      </c>
      <c r="E50" s="15">
        <v>2018</v>
      </c>
      <c r="F50" s="16" t="s">
        <v>53</v>
      </c>
      <c r="G50" s="49">
        <v>27112</v>
      </c>
      <c r="H50" s="49">
        <v>27112</v>
      </c>
      <c r="I50" s="16">
        <v>26</v>
      </c>
      <c r="J50" s="11"/>
      <c r="K50" s="1" t="s">
        <v>87</v>
      </c>
      <c r="L50" s="16" t="s">
        <v>134</v>
      </c>
      <c r="M50" s="12" t="s">
        <v>118</v>
      </c>
      <c r="N50" s="16">
        <v>49126</v>
      </c>
      <c r="O50" s="15">
        <v>2015</v>
      </c>
      <c r="P50" s="16" t="s">
        <v>134</v>
      </c>
      <c r="Q50" s="16">
        <v>50699</v>
      </c>
      <c r="R50" s="16">
        <v>0</v>
      </c>
      <c r="S50" s="16">
        <v>20</v>
      </c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4" x14ac:dyDescent="0.2">
      <c r="A51" s="1" t="s">
        <v>85</v>
      </c>
      <c r="B51" s="1" t="s">
        <v>135</v>
      </c>
      <c r="C51" s="12" t="s">
        <v>78</v>
      </c>
      <c r="D51" s="16">
        <v>27500</v>
      </c>
      <c r="E51" s="15">
        <v>2017</v>
      </c>
      <c r="F51" s="16" t="s">
        <v>52</v>
      </c>
      <c r="G51" s="49">
        <v>28059</v>
      </c>
      <c r="H51" s="49">
        <v>28059</v>
      </c>
      <c r="I51" s="16">
        <v>24</v>
      </c>
      <c r="K51" s="1" t="s">
        <v>87</v>
      </c>
      <c r="L51" s="16" t="s">
        <v>134</v>
      </c>
      <c r="M51" s="12" t="s">
        <v>119</v>
      </c>
      <c r="N51" s="16">
        <v>49126</v>
      </c>
      <c r="O51" s="15">
        <v>2015</v>
      </c>
      <c r="P51" s="16" t="s">
        <v>134</v>
      </c>
      <c r="Q51" s="16">
        <v>50699</v>
      </c>
      <c r="R51" s="16">
        <v>0</v>
      </c>
      <c r="S51" s="16">
        <v>20</v>
      </c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15">
      <c r="A52" s="1" t="s">
        <v>85</v>
      </c>
      <c r="B52" s="1" t="s">
        <v>135</v>
      </c>
      <c r="C52" s="12" t="s">
        <v>70</v>
      </c>
      <c r="D52" s="16">
        <v>27500</v>
      </c>
      <c r="E52" s="15">
        <v>2017</v>
      </c>
      <c r="F52" s="16" t="s">
        <v>52</v>
      </c>
      <c r="G52" s="45">
        <v>29041</v>
      </c>
      <c r="H52" s="45">
        <v>29041</v>
      </c>
      <c r="I52" s="16">
        <v>24</v>
      </c>
      <c r="J52" s="11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5" thickBot="1" x14ac:dyDescent="0.2">
      <c r="A53" s="1" t="s">
        <v>85</v>
      </c>
      <c r="B53" s="1" t="s">
        <v>135</v>
      </c>
      <c r="C53" s="12" t="s">
        <v>92</v>
      </c>
      <c r="D53" s="16">
        <v>27500</v>
      </c>
      <c r="E53" s="15">
        <v>2018</v>
      </c>
      <c r="F53" s="16" t="s">
        <v>52</v>
      </c>
      <c r="G53" s="16">
        <v>29006</v>
      </c>
      <c r="H53" s="16">
        <v>29006</v>
      </c>
      <c r="I53" s="16">
        <v>24</v>
      </c>
      <c r="J53" s="12"/>
      <c r="K53" s="22" t="s">
        <v>82</v>
      </c>
      <c r="L53" s="22"/>
      <c r="M53" s="22"/>
      <c r="N53" s="23">
        <f>SUM(N29:N51)</f>
        <v>837414</v>
      </c>
      <c r="O53" s="23">
        <f>COUNT(O29:O51)</f>
        <v>21</v>
      </c>
      <c r="P53" s="23"/>
      <c r="Q53" s="23">
        <f>SUM(Q29:Q51)</f>
        <v>898717</v>
      </c>
      <c r="R53" s="23">
        <f>SUM(R29:R51)</f>
        <v>291587</v>
      </c>
      <c r="S53" s="23">
        <f>SUM(S29:S51)</f>
        <v>414</v>
      </c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4" thickTop="1" x14ac:dyDescent="0.15">
      <c r="A54" s="1" t="s">
        <v>85</v>
      </c>
      <c r="B54" s="1" t="s">
        <v>135</v>
      </c>
      <c r="C54" s="12" t="s">
        <v>73</v>
      </c>
      <c r="D54" s="16">
        <v>27500</v>
      </c>
      <c r="E54" s="15">
        <v>2017</v>
      </c>
      <c r="F54" s="16" t="s">
        <v>52</v>
      </c>
      <c r="G54" s="16">
        <v>28051</v>
      </c>
      <c r="H54" s="16">
        <v>28051</v>
      </c>
      <c r="I54" s="16">
        <v>24</v>
      </c>
      <c r="J54" s="12"/>
      <c r="K54" s="18" t="s">
        <v>81</v>
      </c>
      <c r="L54" s="18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15">
      <c r="A55" s="1" t="s">
        <v>85</v>
      </c>
      <c r="B55" s="1" t="s">
        <v>135</v>
      </c>
      <c r="C55" s="12" t="s">
        <v>93</v>
      </c>
      <c r="D55" s="16">
        <v>27500</v>
      </c>
      <c r="E55" s="15">
        <v>2018</v>
      </c>
      <c r="F55" s="16" t="s">
        <v>52</v>
      </c>
      <c r="G55" s="16">
        <v>28067</v>
      </c>
      <c r="H55" s="16">
        <v>28067</v>
      </c>
      <c r="I55" s="16">
        <v>24</v>
      </c>
      <c r="S55" s="8" t="s">
        <v>0</v>
      </c>
      <c r="U55" s="5"/>
      <c r="V55" s="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15">
      <c r="A56" s="1" t="s">
        <v>85</v>
      </c>
      <c r="B56" s="1" t="s">
        <v>151</v>
      </c>
      <c r="C56" s="12" t="s">
        <v>35</v>
      </c>
      <c r="D56" s="16">
        <v>21290</v>
      </c>
      <c r="E56" s="15">
        <v>2010</v>
      </c>
      <c r="F56" s="16" t="s">
        <v>53</v>
      </c>
      <c r="G56" s="16">
        <v>20008</v>
      </c>
      <c r="H56" s="16">
        <v>20008</v>
      </c>
      <c r="I56" s="16">
        <v>20</v>
      </c>
      <c r="K56" s="13" t="s">
        <v>74</v>
      </c>
      <c r="L56" s="13"/>
      <c r="M56" s="46"/>
      <c r="N56" s="46"/>
      <c r="O56" s="14" t="s">
        <v>61</v>
      </c>
      <c r="P56" s="14" t="s">
        <v>2</v>
      </c>
      <c r="Q56" s="14" t="s">
        <v>3</v>
      </c>
      <c r="R56" s="14" t="s">
        <v>4</v>
      </c>
      <c r="S56" s="14" t="s">
        <v>55</v>
      </c>
      <c r="U56" s="5"/>
      <c r="V56" s="12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15">
      <c r="A57" s="1" t="s">
        <v>85</v>
      </c>
      <c r="B57" s="1" t="s">
        <v>152</v>
      </c>
      <c r="C57" s="18" t="s">
        <v>38</v>
      </c>
      <c r="D57" s="20">
        <v>19997</v>
      </c>
      <c r="E57" s="19">
        <v>2004</v>
      </c>
      <c r="F57" s="20" t="s">
        <v>50</v>
      </c>
      <c r="G57" s="20">
        <v>22626</v>
      </c>
      <c r="H57" s="20">
        <v>22626</v>
      </c>
      <c r="I57" s="20">
        <v>22</v>
      </c>
      <c r="K57" s="12" t="s">
        <v>50</v>
      </c>
      <c r="L57" s="12"/>
      <c r="O57" s="20">
        <f t="shared" ref="O57:O62" si="0">COUNTIF($F$4:$F$61,K57)+COUNTIF($P$4:$P$19,K57)+COUNTIF($P$26:$P$51,K57)</f>
        <v>36</v>
      </c>
      <c r="P57" s="20">
        <f>SUMIF($F$4:$F$61,K57,$D$4:$D$61)+SUMIF($P$4:$P$19,K57,$N$4:$N$19)+SUMIF($P$26:$P$51,K57,$N$26:$N$51)</f>
        <v>1380988</v>
      </c>
      <c r="Q57" s="20">
        <f t="shared" ref="Q57:Q62" si="1">SUMIF($F$4:$F$61,K57,$G$4:$G$61)+SUMIF($P$4:$P$19,K57,$Q$4:$Q$19)+SUMIF($P$26:$P$51,K57,$Q$26:$Q$51)</f>
        <v>1530527</v>
      </c>
      <c r="R57" s="20">
        <f>SUMIF($F$4:$F$61,K57,$H$4:$H$61)+SUMIF($P$4:$P$19,K57,$R$4:$R$19)+SUMIF($P$26:$P$51,K57,$R$26:$R$51)</f>
        <v>1143736</v>
      </c>
      <c r="S57" s="20">
        <f>SUMIF($F$4:$F$61,K57,$I$4:$I$61)+SUMIF($P$4:$P$19,K57,$S$4:$S$19)+SUMIF($P$26:$P$51,K57,$S$26:$S$51)</f>
        <v>1223</v>
      </c>
      <c r="U57" s="5"/>
      <c r="V57" s="12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15">
      <c r="A58" s="1" t="s">
        <v>85</v>
      </c>
      <c r="B58" s="1" t="s">
        <v>137</v>
      </c>
      <c r="C58" s="1" t="s">
        <v>27</v>
      </c>
      <c r="D58" s="16">
        <v>19975</v>
      </c>
      <c r="E58" s="15">
        <v>2006</v>
      </c>
      <c r="F58" s="16" t="s">
        <v>50</v>
      </c>
      <c r="G58" s="16">
        <v>21713</v>
      </c>
      <c r="H58" s="16">
        <v>21713</v>
      </c>
      <c r="I58" s="16">
        <v>22</v>
      </c>
      <c r="K58" s="12" t="s">
        <v>53</v>
      </c>
      <c r="L58" s="12"/>
      <c r="O58" s="20">
        <f t="shared" si="0"/>
        <v>14</v>
      </c>
      <c r="P58" s="20">
        <f>SUMIF($F$4:$F$61,K58,$D$4:$D$61)+SUMIF($P$4:$P$19,K58,$N$4:$N$19)+SUMIF($P$26:$P$51,K58,$N$26:$N$51)</f>
        <v>383452</v>
      </c>
      <c r="Q58" s="20">
        <f t="shared" si="1"/>
        <v>415427</v>
      </c>
      <c r="R58" s="20">
        <f>SUMIF($F$4:$F$61,K58,$H$4:$H$61)+SUMIF($P$4:$P$19,K58,$R$4:$R$19)+SUMIF($P$26:$P$51,K58,$R$26:$R$51)</f>
        <v>415427</v>
      </c>
      <c r="S58" s="20">
        <f>SUMIF($F$4:$F$61,K58,$I$4:$I$61)+SUMIF($P$4:$P$19,K58,$S$4:$S$19)+SUMIF($P$26:$P$51,K58,$S$26:$S$51)</f>
        <v>306</v>
      </c>
      <c r="U58" s="5"/>
      <c r="V58" s="12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15">
      <c r="A59" s="1" t="s">
        <v>85</v>
      </c>
      <c r="B59" s="1" t="s">
        <v>138</v>
      </c>
      <c r="C59" s="18" t="s">
        <v>34</v>
      </c>
      <c r="D59" s="20">
        <v>19806</v>
      </c>
      <c r="E59" s="19">
        <v>2005</v>
      </c>
      <c r="F59" s="20" t="s">
        <v>53</v>
      </c>
      <c r="G59" s="20">
        <v>23707</v>
      </c>
      <c r="H59" s="20">
        <v>23707</v>
      </c>
      <c r="I59" s="20">
        <v>18</v>
      </c>
      <c r="J59" s="11"/>
      <c r="K59" s="12" t="s">
        <v>52</v>
      </c>
      <c r="L59" s="12"/>
      <c r="O59" s="20">
        <f t="shared" si="0"/>
        <v>13</v>
      </c>
      <c r="P59" s="20">
        <f ca="1">SUMIF($F$4:$F$61,K59,$D$4:$D$60)+SUMIF($P$4:$P$19,K59,$N$4:$N$19)+SUMIF($P$26:$P$51,K59,$N$26:$N$51)</f>
        <v>454750.2</v>
      </c>
      <c r="Q59" s="20">
        <f t="shared" si="1"/>
        <v>499320</v>
      </c>
      <c r="R59" s="20">
        <f>SUMIF($F$4:$F$61,K59,$H$4:$H$61)+SUMIF($P$4:$P$19,K59,$R$4:$R$19)+SUMIF($P$26:$P$51,K59,$R$26:$R$51)</f>
        <v>382851</v>
      </c>
      <c r="S59" s="20">
        <f>SUMIF($F$4:$F$61,K59,$I$4:$I$61)+SUMIF($P$4:$P$19,K59,$S$4:$S$19)+SUMIF($P$26:$P$51,K59,$S$26:$S$51)</f>
        <v>370</v>
      </c>
      <c r="U59" s="5"/>
      <c r="V59" s="12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15">
      <c r="A60" s="1" t="s">
        <v>85</v>
      </c>
      <c r="B60" s="1" t="s">
        <v>135</v>
      </c>
      <c r="C60" s="12" t="s">
        <v>123</v>
      </c>
      <c r="D60" s="16">
        <v>26197</v>
      </c>
      <c r="E60" s="15">
        <v>2011</v>
      </c>
      <c r="F60" s="20" t="s">
        <v>124</v>
      </c>
      <c r="G60" s="52">
        <v>27591</v>
      </c>
      <c r="H60" s="52">
        <v>27591</v>
      </c>
      <c r="I60" s="16">
        <v>16</v>
      </c>
      <c r="J60" s="11"/>
      <c r="K60" s="12" t="s">
        <v>51</v>
      </c>
      <c r="L60" s="12"/>
      <c r="O60" s="20">
        <f t="shared" si="0"/>
        <v>7</v>
      </c>
      <c r="P60" s="20">
        <f>SUMIF($F$4:$F$60,K60,$D$4:$D$60)+SUMIF($P$4:$P$19,K60,$N$4:$N$19)+SUMIF($P$26:$P$51,K60,$N$26:$N$51)</f>
        <v>273387</v>
      </c>
      <c r="Q60" s="20">
        <f t="shared" si="1"/>
        <v>296332</v>
      </c>
      <c r="R60" s="20">
        <f>SUMIF($F$4:$F$61,K60,$H$4:$H$61)+SUMIF($P$4:$P$19,K60,$R$4:$R$19)+SUMIF($P$26:$P$51,K60,$R$26:$R$51)</f>
        <v>289053</v>
      </c>
      <c r="S60" s="20">
        <f>SUMIF($F$4:$F$61,K60,$I$4:$I$61)+SUMIF($P$4:$P$19,K60,$S$4:$S$19)+SUMIF($P$26:$P$51,K60,$S$26:$S$51)</f>
        <v>223</v>
      </c>
      <c r="U60" s="5"/>
      <c r="V60" s="5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27.75" customHeight="1" x14ac:dyDescent="0.15">
      <c r="A61" s="1" t="s">
        <v>85</v>
      </c>
      <c r="B61" s="1" t="s">
        <v>135</v>
      </c>
      <c r="C61" s="3" t="s">
        <v>159</v>
      </c>
      <c r="D61" s="20">
        <v>25887</v>
      </c>
      <c r="E61" s="15">
        <v>2020</v>
      </c>
      <c r="F61" s="20" t="s">
        <v>124</v>
      </c>
      <c r="G61" s="20">
        <v>27078</v>
      </c>
      <c r="H61" s="20">
        <v>27078</v>
      </c>
      <c r="I61" s="20">
        <v>26</v>
      </c>
      <c r="J61" s="11"/>
      <c r="K61" s="12" t="s">
        <v>54</v>
      </c>
      <c r="L61" s="12"/>
      <c r="O61" s="20">
        <f t="shared" si="0"/>
        <v>10</v>
      </c>
      <c r="P61" s="20">
        <f>SUMIF($F$4:$F$61,K61,$D$4:$D$61)+SUMIF($P$4:$P$19,K61,$N$4:$N$19)+SUMIF($P$26:$P$51,K61,$N$26:$N$51)</f>
        <v>331737</v>
      </c>
      <c r="Q61" s="20">
        <f t="shared" si="1"/>
        <v>366041</v>
      </c>
      <c r="R61" s="20">
        <f>SUMIF($F$4:$F$61,K61,$H$4:$H$61)+SUMIF($P$4:$P$19,K61,$R$4:$R$19)+SUMIF($P$26:$P$51,K61,$R$26:$R$51)</f>
        <v>366041</v>
      </c>
      <c r="S61" s="20">
        <f>SUMIF($F$4:$F$61,K61,$I$4:$I$61)+SUMIF($P$4:$P$19,K61,$S$4:$S$19)+SUMIF($P$26:$P$51,K61,$S$26:$S$51)</f>
        <v>224</v>
      </c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15">
      <c r="J62" s="11"/>
      <c r="K62" s="12" t="s">
        <v>75</v>
      </c>
      <c r="L62" s="12"/>
      <c r="M62" s="46"/>
      <c r="N62" s="46"/>
      <c r="O62" s="20">
        <f t="shared" si="0"/>
        <v>0</v>
      </c>
      <c r="P62" s="20">
        <f>SUMIF($F$4:$F$61,K62,$D$4:$D$61)+SUMIF($P$4:$P$19,K62,$N$4:$N$19)+SUMIF($P$26:$P$51,K62,$N$26:$N$51)</f>
        <v>0</v>
      </c>
      <c r="Q62" s="20">
        <f t="shared" si="1"/>
        <v>0</v>
      </c>
      <c r="R62" s="20">
        <f ca="1">SUMIF($F$4:$F$61,K62,$H$4:$H$61)+SUMIF($P$4:$P$19,K62,$R$4:$R$19)+SUMIF($P$26:$P$51,K62,$R$27:$R$51)</f>
        <v>0</v>
      </c>
      <c r="S62" s="20">
        <f>SUMIF($F$4:$F$61,K62,$I$4:$I$61)+SUMIF($P$4:$P$19,K62,$S$4:$S$19)+SUMIF($P$27:$P$51,K62,$S$26:$S$51)</f>
        <v>0</v>
      </c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5" thickBot="1" x14ac:dyDescent="0.2">
      <c r="J63" s="11"/>
      <c r="K63" s="22" t="s">
        <v>65</v>
      </c>
      <c r="L63" s="22"/>
      <c r="M63" s="47"/>
      <c r="N63" s="47"/>
      <c r="O63" s="23">
        <f>SUM(O57:O62)</f>
        <v>80</v>
      </c>
      <c r="P63" s="23">
        <f ca="1">SUM(P57:P62)</f>
        <v>2824314.2</v>
      </c>
      <c r="Q63" s="23">
        <f>SUM(Q57:Q62)</f>
        <v>3107647</v>
      </c>
      <c r="R63" s="23">
        <f ca="1">SUM(R57:R62)</f>
        <v>2597108</v>
      </c>
      <c r="S63" s="23">
        <f>SUM(S57:S62)</f>
        <v>2346</v>
      </c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 customHeight="1" thickTop="1" x14ac:dyDescent="0.15">
      <c r="J64" s="11"/>
      <c r="O64" s="51"/>
    </row>
    <row r="65" spans="1:19" ht="29.25" customHeight="1" x14ac:dyDescent="0.15">
      <c r="H65" s="16"/>
      <c r="I65" s="16"/>
      <c r="J65" s="11"/>
      <c r="O65" s="51"/>
    </row>
    <row r="66" spans="1:19" x14ac:dyDescent="0.15">
      <c r="C66" s="50"/>
      <c r="D66" s="15"/>
      <c r="E66" s="16"/>
      <c r="F66" s="16"/>
      <c r="G66" s="16"/>
      <c r="H66" s="16"/>
      <c r="I66" s="16"/>
      <c r="J66" s="16"/>
    </row>
    <row r="67" spans="1:19" x14ac:dyDescent="0.15">
      <c r="C67" s="50"/>
      <c r="D67" s="15"/>
      <c r="E67" s="16"/>
      <c r="F67" s="16"/>
      <c r="G67" s="16"/>
      <c r="H67" s="16"/>
      <c r="I67" s="16"/>
      <c r="J67" s="16"/>
    </row>
    <row r="68" spans="1:19" x14ac:dyDescent="0.15">
      <c r="C68" s="50"/>
      <c r="D68" s="15"/>
      <c r="E68" s="16"/>
      <c r="F68" s="16"/>
      <c r="G68" s="16"/>
      <c r="H68" s="16"/>
      <c r="I68" s="16"/>
      <c r="J68" s="16"/>
      <c r="K68" s="1"/>
      <c r="L68" s="1"/>
      <c r="M68" s="1"/>
      <c r="N68" s="16"/>
      <c r="O68" s="15"/>
      <c r="P68" s="16"/>
      <c r="Q68" s="16"/>
      <c r="R68" s="16"/>
    </row>
    <row r="69" spans="1:19" x14ac:dyDescent="0.15">
      <c r="C69" s="50"/>
      <c r="D69" s="15"/>
      <c r="E69" s="16"/>
      <c r="F69" s="16"/>
      <c r="G69" s="16"/>
      <c r="H69" s="16"/>
      <c r="I69" s="16"/>
      <c r="J69" s="16"/>
      <c r="K69" s="1"/>
      <c r="L69" s="1"/>
      <c r="M69" s="1"/>
      <c r="N69" s="16"/>
      <c r="O69" s="15"/>
      <c r="P69" s="16"/>
      <c r="Q69" s="16"/>
      <c r="R69" s="16"/>
      <c r="S69" s="16"/>
    </row>
    <row r="70" spans="1:19" x14ac:dyDescent="0.15">
      <c r="J70" s="12"/>
      <c r="K70" s="1"/>
      <c r="L70" s="1"/>
      <c r="M70" s="1"/>
      <c r="N70" s="16"/>
      <c r="O70" s="15"/>
      <c r="P70" s="16"/>
      <c r="Q70" s="16"/>
      <c r="R70" s="16"/>
      <c r="S70" s="16"/>
    </row>
    <row r="71" spans="1:19" x14ac:dyDescent="0.15">
      <c r="J71" s="11"/>
      <c r="K71" s="12"/>
      <c r="L71" s="12"/>
      <c r="M71" s="1"/>
      <c r="N71" s="16"/>
      <c r="O71" s="15"/>
      <c r="P71" s="16"/>
      <c r="Q71" s="16"/>
      <c r="R71" s="16"/>
      <c r="S71" s="16"/>
    </row>
    <row r="72" spans="1:19" x14ac:dyDescent="0.15">
      <c r="J72" s="11"/>
      <c r="K72" s="1"/>
      <c r="L72" s="1"/>
      <c r="M72" s="12"/>
      <c r="N72" s="16"/>
      <c r="O72" s="15"/>
      <c r="P72" s="16"/>
      <c r="Q72" s="16"/>
      <c r="R72" s="16"/>
      <c r="S72" s="16"/>
    </row>
    <row r="73" spans="1:19" x14ac:dyDescent="0.15">
      <c r="J73" s="11"/>
      <c r="K73" s="12"/>
      <c r="L73" s="12"/>
    </row>
    <row r="74" spans="1:19" x14ac:dyDescent="0.15">
      <c r="J74" s="11"/>
    </row>
    <row r="75" spans="1:19" x14ac:dyDescent="0.15">
      <c r="K75" s="12"/>
      <c r="L75" s="12"/>
    </row>
    <row r="76" spans="1:19" x14ac:dyDescent="0.15">
      <c r="J76" s="12"/>
      <c r="K76" s="11"/>
      <c r="L76" s="11"/>
      <c r="N76" s="12"/>
    </row>
    <row r="77" spans="1:19" x14ac:dyDescent="0.15">
      <c r="A77" s="7" t="s">
        <v>66</v>
      </c>
      <c r="B77" s="7"/>
      <c r="C77" s="12"/>
      <c r="D77" s="12"/>
      <c r="E77" s="12"/>
      <c r="F77" s="12"/>
      <c r="G77" s="12"/>
      <c r="H77" s="8"/>
      <c r="I77" s="12"/>
      <c r="J77" s="12"/>
      <c r="K77" s="11"/>
      <c r="L77" s="11"/>
      <c r="N77" s="12"/>
    </row>
    <row r="78" spans="1:19" ht="14.25" customHeight="1" x14ac:dyDescent="0.15">
      <c r="A78" s="13" t="s">
        <v>56</v>
      </c>
      <c r="B78" s="13"/>
      <c r="C78" s="14" t="s">
        <v>61</v>
      </c>
      <c r="D78" s="14" t="s">
        <v>2</v>
      </c>
      <c r="E78" s="14" t="s">
        <v>3</v>
      </c>
      <c r="F78" s="14" t="s">
        <v>4</v>
      </c>
      <c r="G78" s="14" t="s">
        <v>55</v>
      </c>
      <c r="H78" s="14" t="s">
        <v>64</v>
      </c>
      <c r="I78" s="26" t="s">
        <v>42</v>
      </c>
      <c r="N78" s="12"/>
    </row>
    <row r="79" spans="1:19" ht="20.25" customHeight="1" x14ac:dyDescent="0.15">
      <c r="A79" s="12" t="s">
        <v>125</v>
      </c>
      <c r="B79" s="12"/>
      <c r="C79" s="27">
        <v>4</v>
      </c>
      <c r="D79" s="16">
        <v>26000</v>
      </c>
      <c r="E79" s="16"/>
      <c r="F79" s="16"/>
      <c r="G79" s="16">
        <v>26</v>
      </c>
      <c r="H79" s="16" t="s">
        <v>126</v>
      </c>
      <c r="I79" s="28" t="s">
        <v>124</v>
      </c>
      <c r="M79" s="12"/>
      <c r="N79" s="18"/>
      <c r="O79" s="18"/>
    </row>
    <row r="80" spans="1:19" x14ac:dyDescent="0.15">
      <c r="A80" s="29"/>
      <c r="B80" s="29"/>
      <c r="C80" s="30"/>
      <c r="D80" s="31"/>
      <c r="E80" s="20"/>
      <c r="F80" s="20"/>
      <c r="G80" s="20"/>
      <c r="H80" s="32"/>
      <c r="I80" s="33"/>
      <c r="K80" s="12"/>
      <c r="L80" s="12"/>
      <c r="M80" s="12"/>
      <c r="N80" s="18"/>
      <c r="O80" s="18"/>
    </row>
    <row r="81" spans="1:18" x14ac:dyDescent="0.15">
      <c r="A81" s="34"/>
      <c r="B81" s="34"/>
      <c r="C81" s="35"/>
      <c r="D81" s="36"/>
      <c r="E81" s="36"/>
      <c r="F81" s="36"/>
      <c r="G81" s="36"/>
      <c r="H81" s="37"/>
      <c r="I81" s="37"/>
      <c r="K81" s="12"/>
      <c r="L81" s="12"/>
      <c r="M81" s="12"/>
      <c r="N81" s="18"/>
      <c r="O81" s="18"/>
    </row>
    <row r="82" spans="1:18" ht="14" thickBot="1" x14ac:dyDescent="0.2">
      <c r="A82" s="38" t="s">
        <v>60</v>
      </c>
      <c r="B82" s="38"/>
      <c r="C82" s="24">
        <f>SUM(C79:C81)</f>
        <v>4</v>
      </c>
      <c r="D82" s="24">
        <f>(C79*D79)+(C80*D80)+(C81*D81)</f>
        <v>104000</v>
      </c>
      <c r="E82" s="39">
        <f>(E79*C79)+(C80*E80)+(C81*E81)</f>
        <v>0</v>
      </c>
      <c r="F82" s="39">
        <f>(F79*C79)+(C80*F80)+(C81*F81)</f>
        <v>0</v>
      </c>
      <c r="G82" s="39">
        <f>(G79*C79)+(C80*G80)+(C81*G81)</f>
        <v>104</v>
      </c>
      <c r="H82" s="24"/>
      <c r="I82" s="40"/>
      <c r="K82" s="12"/>
      <c r="L82" s="12"/>
      <c r="M82" s="12"/>
      <c r="N82" s="18"/>
      <c r="O82" s="18"/>
    </row>
    <row r="83" spans="1:18" ht="14" thickTop="1" x14ac:dyDescent="0.15">
      <c r="A83" s="11"/>
      <c r="B83" s="11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21"/>
      <c r="O83" s="18"/>
    </row>
    <row r="84" spans="1:18" x14ac:dyDescent="0.15">
      <c r="C84" s="12"/>
      <c r="D84" s="12"/>
      <c r="E84" s="12"/>
      <c r="F84" s="12"/>
      <c r="G84" s="12"/>
      <c r="H84" s="12"/>
      <c r="I84" s="12"/>
      <c r="M84" s="12"/>
      <c r="N84" s="21"/>
      <c r="O84" s="21"/>
    </row>
    <row r="85" spans="1:18" x14ac:dyDescent="0.15">
      <c r="J85" s="16"/>
      <c r="K85" s="16"/>
      <c r="L85" s="16"/>
      <c r="M85" s="16"/>
      <c r="N85" s="20"/>
      <c r="O85" s="9"/>
    </row>
    <row r="86" spans="1:18" x14ac:dyDescent="0.15">
      <c r="M86" s="12"/>
      <c r="N86" s="18"/>
      <c r="O86" s="18"/>
    </row>
    <row r="87" spans="1:18" x14ac:dyDescent="0.15">
      <c r="A87" s="41" t="s">
        <v>59</v>
      </c>
      <c r="B87" s="41" t="s">
        <v>157</v>
      </c>
      <c r="C87" s="14" t="s">
        <v>1</v>
      </c>
      <c r="D87" s="26" t="s">
        <v>2</v>
      </c>
      <c r="E87" s="26" t="s">
        <v>3</v>
      </c>
      <c r="F87" s="26" t="s">
        <v>29</v>
      </c>
      <c r="G87" s="26" t="s">
        <v>55</v>
      </c>
      <c r="H87" s="26" t="s">
        <v>42</v>
      </c>
      <c r="J87" s="12"/>
      <c r="K87" s="12"/>
      <c r="L87" s="12"/>
      <c r="M87" s="11"/>
      <c r="N87" s="12"/>
      <c r="O87" s="18"/>
    </row>
    <row r="88" spans="1:18" x14ac:dyDescent="0.15">
      <c r="A88" s="12" t="s">
        <v>57</v>
      </c>
      <c r="B88" s="12" t="s">
        <v>137</v>
      </c>
      <c r="C88" s="15">
        <v>2008</v>
      </c>
      <c r="D88" s="20">
        <v>10282.174000000001</v>
      </c>
      <c r="E88" s="20">
        <v>8921.5280000000002</v>
      </c>
      <c r="F88" s="20" t="s">
        <v>30</v>
      </c>
      <c r="G88" s="20">
        <v>2</v>
      </c>
      <c r="H88" s="20" t="s">
        <v>54</v>
      </c>
      <c r="J88" s="12"/>
      <c r="K88" s="11"/>
      <c r="L88" s="11"/>
      <c r="M88" s="11"/>
      <c r="N88" s="12"/>
      <c r="O88" s="12"/>
    </row>
    <row r="89" spans="1:18" x14ac:dyDescent="0.15">
      <c r="A89" s="44" t="s">
        <v>58</v>
      </c>
      <c r="B89" s="44" t="s">
        <v>137</v>
      </c>
      <c r="C89" s="30">
        <v>2008</v>
      </c>
      <c r="D89" s="31">
        <v>10282</v>
      </c>
      <c r="E89" s="31">
        <v>8922</v>
      </c>
      <c r="F89" s="31" t="s">
        <v>30</v>
      </c>
      <c r="G89" s="31">
        <v>2</v>
      </c>
      <c r="H89" s="31" t="s">
        <v>54</v>
      </c>
      <c r="J89" s="11"/>
      <c r="K89" s="12"/>
      <c r="L89" s="12"/>
      <c r="M89" s="12"/>
    </row>
    <row r="90" spans="1:18" ht="14" thickBot="1" x14ac:dyDescent="0.2">
      <c r="A90" s="42" t="s">
        <v>63</v>
      </c>
      <c r="B90" s="42"/>
      <c r="C90" s="39">
        <v>2</v>
      </c>
      <c r="D90" s="39">
        <f>SUM(D88:D89)</f>
        <v>20564.173999999999</v>
      </c>
      <c r="E90" s="39">
        <f>SUM(E88:E89)</f>
        <v>17843.527999999998</v>
      </c>
      <c r="F90" s="39"/>
      <c r="G90" s="39">
        <f>SUM(G88:G89)</f>
        <v>4</v>
      </c>
      <c r="H90" s="43"/>
      <c r="J90" s="11"/>
      <c r="K90" s="12"/>
      <c r="L90" s="12"/>
      <c r="M90" s="12"/>
    </row>
    <row r="91" spans="1:18" ht="14" thickTop="1" x14ac:dyDescent="0.15">
      <c r="J91" s="1"/>
      <c r="K91" s="12"/>
      <c r="L91" s="12"/>
      <c r="M91" s="20"/>
      <c r="N91" s="19"/>
      <c r="O91" s="20"/>
      <c r="P91" s="20"/>
      <c r="Q91" s="20"/>
      <c r="R91" s="20"/>
    </row>
    <row r="92" spans="1:18" x14ac:dyDescent="0.15">
      <c r="G92" s="18"/>
      <c r="H92" s="15"/>
      <c r="I92" s="16"/>
      <c r="J92" s="1"/>
      <c r="K92" s="11"/>
      <c r="L92" s="11"/>
      <c r="M92" s="16"/>
      <c r="N92" s="15"/>
      <c r="O92" s="16"/>
      <c r="P92" s="16"/>
      <c r="Q92" s="16"/>
      <c r="R92" s="16"/>
    </row>
    <row r="93" spans="1:18" x14ac:dyDescent="0.15">
      <c r="J93" s="1"/>
      <c r="K93" s="12"/>
      <c r="L93" s="12"/>
      <c r="M93" s="16"/>
      <c r="N93" s="15"/>
      <c r="O93" s="16"/>
      <c r="P93" s="16"/>
      <c r="Q93" s="16"/>
      <c r="R93" s="16"/>
    </row>
    <row r="94" spans="1:18" x14ac:dyDescent="0.15">
      <c r="C94" s="11"/>
      <c r="D94" s="12"/>
      <c r="E94" s="12"/>
      <c r="F94" s="12"/>
      <c r="G94" s="12"/>
      <c r="H94" s="12"/>
      <c r="I94" s="12"/>
      <c r="J94" s="11"/>
      <c r="K94" s="12"/>
      <c r="L94" s="12"/>
      <c r="M94" s="12"/>
    </row>
    <row r="95" spans="1:18" x14ac:dyDescent="0.15">
      <c r="A95" s="2" t="s">
        <v>69</v>
      </c>
      <c r="B95" s="2"/>
      <c r="C95" s="12"/>
      <c r="D95" s="12"/>
      <c r="E95" s="9"/>
      <c r="F95" s="8" t="s">
        <v>0</v>
      </c>
      <c r="G95" s="9"/>
      <c r="H95" s="8"/>
      <c r="I95" s="8"/>
      <c r="J95" s="11"/>
      <c r="K95" s="12"/>
      <c r="L95" s="12"/>
      <c r="M95" s="12"/>
    </row>
    <row r="96" spans="1:18" x14ac:dyDescent="0.15">
      <c r="A96" s="13" t="s">
        <v>56</v>
      </c>
      <c r="B96" s="13"/>
      <c r="C96" s="14" t="s">
        <v>1</v>
      </c>
      <c r="D96" s="14" t="s">
        <v>2</v>
      </c>
      <c r="E96" s="14" t="s">
        <v>3</v>
      </c>
      <c r="F96" s="14" t="s">
        <v>4</v>
      </c>
      <c r="G96" s="41" t="s">
        <v>55</v>
      </c>
      <c r="H96" s="26" t="s">
        <v>42</v>
      </c>
      <c r="I96" s="14" t="s">
        <v>72</v>
      </c>
      <c r="J96" s="11"/>
      <c r="K96" s="12"/>
      <c r="L96" s="12"/>
      <c r="M96" s="12"/>
    </row>
    <row r="97" spans="1:25" x14ac:dyDescent="0.15">
      <c r="A97" s="2" t="s">
        <v>89</v>
      </c>
      <c r="B97" s="2"/>
      <c r="C97" s="15">
        <v>2009</v>
      </c>
      <c r="D97" s="16">
        <v>33609</v>
      </c>
      <c r="E97" s="16">
        <v>37218</v>
      </c>
      <c r="F97" s="16">
        <v>37218</v>
      </c>
      <c r="G97" s="16">
        <v>16</v>
      </c>
      <c r="H97" s="55" t="s">
        <v>54</v>
      </c>
      <c r="I97" s="54">
        <v>44287</v>
      </c>
      <c r="K97" s="25"/>
      <c r="L97" s="25"/>
      <c r="M97" s="12"/>
    </row>
    <row r="98" spans="1:25" x14ac:dyDescent="0.15">
      <c r="A98" s="1" t="s">
        <v>153</v>
      </c>
      <c r="B98" s="12"/>
      <c r="C98" s="15">
        <v>2009</v>
      </c>
      <c r="D98" s="16">
        <v>33609</v>
      </c>
      <c r="E98" s="16">
        <v>37236</v>
      </c>
      <c r="F98" s="16">
        <v>37236</v>
      </c>
      <c r="G98" s="16">
        <v>16</v>
      </c>
      <c r="H98" s="55" t="s">
        <v>54</v>
      </c>
      <c r="I98" s="54">
        <v>44287</v>
      </c>
      <c r="K98" s="25"/>
      <c r="L98" s="25"/>
      <c r="M98" s="12"/>
    </row>
    <row r="99" spans="1:25" x14ac:dyDescent="0.15">
      <c r="A99" s="1" t="s">
        <v>154</v>
      </c>
      <c r="B99" s="12"/>
      <c r="C99" s="15"/>
      <c r="D99" s="16"/>
      <c r="E99" s="16"/>
      <c r="F99" s="16"/>
      <c r="G99" s="16"/>
      <c r="H99" s="16"/>
      <c r="I99" s="54"/>
      <c r="K99" s="25"/>
      <c r="L99" s="25"/>
      <c r="M99" s="12"/>
    </row>
    <row r="100" spans="1:25" x14ac:dyDescent="0.15">
      <c r="N100" s="12"/>
      <c r="O100" s="12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15">
      <c r="N101" s="12"/>
      <c r="O101" s="12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15">
      <c r="A102" s="13" t="s">
        <v>90</v>
      </c>
      <c r="B102" s="13"/>
      <c r="C102" s="30"/>
      <c r="D102" s="31"/>
      <c r="E102" s="31"/>
      <c r="F102" s="31"/>
      <c r="G102" s="31"/>
      <c r="H102" s="31"/>
      <c r="I102" s="53"/>
      <c r="N102" s="12"/>
      <c r="O102" s="12"/>
    </row>
    <row r="103" spans="1:25" x14ac:dyDescent="0.15">
      <c r="A103" s="11"/>
      <c r="B103" s="11"/>
      <c r="C103" s="15"/>
      <c r="D103" s="16"/>
      <c r="E103" s="16"/>
      <c r="F103" s="16"/>
      <c r="G103" s="16"/>
      <c r="H103" s="16"/>
      <c r="I103" s="54"/>
      <c r="N103" s="12"/>
      <c r="O103" s="12"/>
    </row>
    <row r="104" spans="1:25" x14ac:dyDescent="0.15">
      <c r="A104" s="12"/>
      <c r="B104" s="12"/>
      <c r="C104" s="15"/>
      <c r="D104" s="16"/>
      <c r="E104" s="16"/>
      <c r="F104" s="16"/>
      <c r="G104" s="16"/>
      <c r="H104" s="16"/>
      <c r="I104" s="54"/>
      <c r="N104" s="12"/>
      <c r="O104" s="12"/>
    </row>
    <row r="105" spans="1:25" x14ac:dyDescent="0.15">
      <c r="A105" s="12"/>
      <c r="B105" s="12"/>
      <c r="C105" s="19"/>
      <c r="D105" s="20"/>
      <c r="E105" s="20"/>
      <c r="F105" s="20"/>
      <c r="G105" s="20"/>
      <c r="H105" s="16"/>
      <c r="I105" s="54"/>
      <c r="N105" s="12"/>
      <c r="O105" s="12"/>
    </row>
    <row r="106" spans="1:25" x14ac:dyDescent="0.15">
      <c r="M106" s="12"/>
      <c r="N106" s="12"/>
      <c r="O106" s="12"/>
    </row>
    <row r="107" spans="1:25" x14ac:dyDescent="0.15">
      <c r="C107" s="4"/>
      <c r="D107" s="15"/>
      <c r="E107" s="16"/>
      <c r="F107" s="16"/>
      <c r="G107" s="16"/>
      <c r="H107" s="16"/>
      <c r="I107" s="16"/>
      <c r="J107" s="16"/>
      <c r="K107" s="16"/>
      <c r="L107" s="16"/>
      <c r="M107" s="9"/>
      <c r="N107" s="12"/>
      <c r="O107" s="12"/>
    </row>
    <row r="108" spans="1:25" x14ac:dyDescent="0.15">
      <c r="C108" s="12"/>
      <c r="D108" s="4"/>
      <c r="E108" s="15"/>
      <c r="F108" s="15"/>
      <c r="G108" s="15"/>
      <c r="H108" s="16"/>
      <c r="I108" s="16"/>
      <c r="J108" s="16"/>
      <c r="K108" s="16"/>
      <c r="L108" s="16"/>
      <c r="M108" s="16"/>
      <c r="N108" s="12"/>
      <c r="O108" s="12"/>
    </row>
    <row r="109" spans="1:25" x14ac:dyDescent="0.15">
      <c r="C109" s="12"/>
      <c r="D109" s="12"/>
      <c r="E109" s="12"/>
      <c r="F109" s="12"/>
      <c r="G109" s="12"/>
      <c r="H109" s="9"/>
      <c r="I109" s="12"/>
      <c r="J109" s="12"/>
      <c r="K109" s="50"/>
      <c r="L109" s="50"/>
      <c r="M109" s="12"/>
      <c r="N109" s="12"/>
      <c r="O109" s="12"/>
    </row>
    <row r="110" spans="1:25" x14ac:dyDescent="0.15">
      <c r="C110" s="12"/>
      <c r="D110" s="12"/>
      <c r="E110" s="12"/>
      <c r="F110" s="12"/>
      <c r="G110" s="12"/>
      <c r="H110" s="9"/>
      <c r="I110" s="12"/>
      <c r="J110" s="12"/>
      <c r="K110" s="25"/>
      <c r="L110" s="25"/>
      <c r="M110" s="12"/>
      <c r="N110" s="12"/>
      <c r="O110" s="12"/>
    </row>
    <row r="111" spans="1:25" x14ac:dyDescent="0.15">
      <c r="C111" s="12"/>
      <c r="D111" s="12"/>
      <c r="E111" s="12"/>
      <c r="F111" s="12"/>
      <c r="G111" s="12"/>
      <c r="H111" s="9"/>
      <c r="I111" s="12"/>
      <c r="J111" s="12"/>
      <c r="K111" s="25"/>
      <c r="L111" s="25"/>
      <c r="M111" s="12"/>
      <c r="N111" s="12"/>
      <c r="O111" s="12"/>
    </row>
    <row r="112" spans="1:25" x14ac:dyDescent="0.15">
      <c r="C112" s="12"/>
      <c r="D112" s="12"/>
      <c r="E112" s="12"/>
      <c r="F112" s="12"/>
      <c r="G112" s="12"/>
      <c r="H112" s="9"/>
      <c r="I112" s="12"/>
      <c r="J112" s="12"/>
      <c r="K112" s="50"/>
      <c r="L112" s="50"/>
      <c r="M112" s="12"/>
      <c r="N112" s="12"/>
      <c r="O112" s="12"/>
    </row>
    <row r="113" spans="3:15" x14ac:dyDescent="0.15">
      <c r="C113" s="12"/>
      <c r="D113" s="12"/>
      <c r="E113" s="12"/>
      <c r="F113" s="12"/>
      <c r="G113" s="12"/>
      <c r="H113" s="9"/>
      <c r="I113" s="12"/>
      <c r="J113" s="12"/>
      <c r="K113" s="25"/>
      <c r="L113" s="25"/>
      <c r="M113" s="12"/>
      <c r="N113" s="12"/>
      <c r="O113" s="12"/>
    </row>
    <row r="114" spans="3:15" x14ac:dyDescent="0.15">
      <c r="C114" s="12"/>
      <c r="D114" s="12"/>
      <c r="E114" s="12"/>
      <c r="F114" s="12"/>
      <c r="G114" s="12"/>
      <c r="H114" s="9"/>
      <c r="I114" s="12"/>
      <c r="J114" s="12"/>
      <c r="K114" s="12"/>
      <c r="L114" s="12"/>
      <c r="M114" s="12"/>
      <c r="N114" s="12"/>
      <c r="O114" s="12"/>
    </row>
    <row r="115" spans="3:15" x14ac:dyDescent="0.15">
      <c r="C115" s="12"/>
      <c r="D115" s="12"/>
      <c r="E115" s="12"/>
      <c r="F115" s="12"/>
      <c r="G115" s="12"/>
      <c r="H115" s="9"/>
      <c r="I115" s="12"/>
      <c r="J115" s="12"/>
      <c r="K115" s="12"/>
      <c r="L115" s="12"/>
      <c r="M115" s="12"/>
      <c r="N115" s="12"/>
      <c r="O115" s="12"/>
    </row>
    <row r="116" spans="3:15" x14ac:dyDescent="0.15">
      <c r="C116" s="12"/>
      <c r="D116" s="12"/>
      <c r="E116" s="12"/>
      <c r="F116" s="12"/>
      <c r="G116" s="12"/>
      <c r="H116" s="9"/>
      <c r="I116" s="12"/>
      <c r="J116" s="12"/>
      <c r="K116" s="12"/>
      <c r="L116" s="12"/>
      <c r="M116" s="12"/>
      <c r="N116" s="12"/>
      <c r="O116" s="12"/>
    </row>
    <row r="117" spans="3:15" x14ac:dyDescent="0.15">
      <c r="C117" s="12"/>
      <c r="D117" s="12"/>
      <c r="E117" s="12"/>
      <c r="F117" s="12"/>
      <c r="G117" s="12"/>
      <c r="H117" s="9"/>
      <c r="I117" s="12"/>
      <c r="J117" s="12"/>
      <c r="K117" s="12"/>
      <c r="L117" s="12"/>
      <c r="M117" s="12"/>
      <c r="N117" s="12"/>
      <c r="O117" s="12"/>
    </row>
    <row r="118" spans="3:15" x14ac:dyDescent="0.15">
      <c r="C118" s="12"/>
      <c r="D118" s="12"/>
      <c r="E118" s="12"/>
      <c r="F118" s="12"/>
      <c r="G118" s="12"/>
      <c r="H118" s="9"/>
      <c r="I118" s="12"/>
      <c r="J118" s="12"/>
      <c r="K118" s="12"/>
      <c r="L118" s="12"/>
      <c r="M118" s="12"/>
      <c r="N118" s="12"/>
      <c r="O118" s="12"/>
    </row>
    <row r="119" spans="3:15" x14ac:dyDescent="0.15">
      <c r="C119" s="12"/>
      <c r="D119" s="12"/>
      <c r="E119" s="12"/>
      <c r="F119" s="12"/>
      <c r="G119" s="12"/>
      <c r="H119" s="9"/>
      <c r="I119" s="12"/>
      <c r="J119" s="12"/>
      <c r="K119" s="12"/>
      <c r="L119" s="12"/>
      <c r="M119" s="12"/>
      <c r="N119" s="12"/>
      <c r="O119" s="12"/>
    </row>
    <row r="120" spans="3:15" x14ac:dyDescent="0.15">
      <c r="C120" s="12"/>
      <c r="D120" s="12"/>
      <c r="E120" s="12"/>
      <c r="F120" s="12"/>
      <c r="G120" s="12"/>
      <c r="H120" s="9"/>
      <c r="I120" s="12"/>
      <c r="J120" s="12"/>
      <c r="K120" s="12"/>
      <c r="L120" s="12"/>
      <c r="M120" s="12"/>
      <c r="N120" s="12"/>
      <c r="O120" s="12"/>
    </row>
    <row r="121" spans="3:15" x14ac:dyDescent="0.15">
      <c r="C121" s="12"/>
      <c r="D121" s="12"/>
      <c r="E121" s="12"/>
      <c r="F121" s="12"/>
      <c r="G121" s="12"/>
      <c r="H121" s="9"/>
      <c r="I121" s="12"/>
      <c r="J121" s="12"/>
      <c r="K121" s="12"/>
      <c r="L121" s="12"/>
      <c r="M121" s="12"/>
      <c r="N121" s="12"/>
      <c r="O121" s="12"/>
    </row>
    <row r="122" spans="3:15" x14ac:dyDescent="0.15">
      <c r="C122" s="12"/>
      <c r="D122" s="12"/>
      <c r="E122" s="12"/>
      <c r="F122" s="12"/>
      <c r="G122" s="12"/>
      <c r="H122" s="9"/>
      <c r="I122" s="12"/>
      <c r="J122" s="12"/>
      <c r="K122" s="12"/>
      <c r="L122" s="12"/>
      <c r="M122" s="12"/>
      <c r="N122" s="12"/>
      <c r="O122" s="12"/>
    </row>
    <row r="123" spans="3:15" x14ac:dyDescent="0.15">
      <c r="C123" s="12"/>
      <c r="D123" s="12"/>
      <c r="E123" s="12"/>
      <c r="F123" s="12"/>
      <c r="G123" s="12"/>
      <c r="H123" s="9"/>
      <c r="I123" s="12"/>
      <c r="J123" s="12"/>
      <c r="K123" s="12"/>
      <c r="L123" s="12"/>
      <c r="M123" s="12"/>
      <c r="N123" s="12"/>
      <c r="O123" s="12"/>
    </row>
    <row r="124" spans="3:15" x14ac:dyDescent="0.15">
      <c r="C124" s="12"/>
      <c r="D124" s="12"/>
      <c r="E124" s="12"/>
      <c r="F124" s="12"/>
      <c r="G124" s="12"/>
      <c r="H124" s="9"/>
      <c r="I124" s="12"/>
      <c r="J124" s="12"/>
      <c r="K124" s="12"/>
      <c r="L124" s="12"/>
      <c r="M124" s="12"/>
      <c r="N124" s="12"/>
      <c r="O124" s="12"/>
    </row>
    <row r="125" spans="3:15" x14ac:dyDescent="0.15">
      <c r="C125" s="12"/>
      <c r="D125" s="12"/>
      <c r="E125" s="12"/>
      <c r="F125" s="12"/>
      <c r="G125" s="12"/>
      <c r="H125" s="9"/>
      <c r="I125" s="12"/>
      <c r="J125" s="12"/>
      <c r="K125" s="12"/>
      <c r="L125" s="12"/>
      <c r="M125" s="12"/>
      <c r="N125" s="12"/>
      <c r="O125" s="12"/>
    </row>
    <row r="126" spans="3:15" x14ac:dyDescent="0.15">
      <c r="C126" s="12"/>
      <c r="D126" s="12"/>
      <c r="E126" s="12"/>
      <c r="F126" s="12"/>
      <c r="G126" s="12"/>
      <c r="H126" s="9"/>
      <c r="I126" s="12"/>
      <c r="J126" s="12"/>
      <c r="K126" s="12"/>
      <c r="L126" s="12"/>
      <c r="M126" s="12"/>
      <c r="N126" s="12"/>
      <c r="O126" s="12"/>
    </row>
    <row r="127" spans="3:15" x14ac:dyDescent="0.15">
      <c r="C127" s="12"/>
      <c r="D127" s="12"/>
      <c r="E127" s="12"/>
      <c r="F127" s="12"/>
      <c r="G127" s="12"/>
      <c r="H127" s="9"/>
      <c r="I127" s="12"/>
      <c r="J127" s="12"/>
      <c r="K127" s="12"/>
      <c r="L127" s="12"/>
      <c r="M127" s="12"/>
      <c r="N127" s="12"/>
      <c r="O127" s="12"/>
    </row>
    <row r="128" spans="3:15" x14ac:dyDescent="0.15">
      <c r="C128" s="12"/>
      <c r="D128" s="12"/>
      <c r="E128" s="12"/>
      <c r="F128" s="12"/>
      <c r="G128" s="12"/>
      <c r="H128" s="9"/>
      <c r="I128" s="12"/>
      <c r="J128" s="12"/>
      <c r="K128" s="12"/>
      <c r="L128" s="12"/>
      <c r="M128" s="12"/>
      <c r="N128" s="12"/>
      <c r="O128" s="12"/>
    </row>
    <row r="129" spans="3:15" x14ac:dyDescent="0.15">
      <c r="C129" s="12"/>
      <c r="D129" s="12"/>
      <c r="E129" s="12"/>
      <c r="F129" s="12"/>
      <c r="G129" s="12"/>
      <c r="H129" s="9"/>
      <c r="I129" s="12"/>
      <c r="J129" s="12"/>
      <c r="K129" s="12"/>
      <c r="L129" s="12"/>
      <c r="M129" s="12"/>
      <c r="N129" s="12"/>
      <c r="O129" s="12"/>
    </row>
    <row r="130" spans="3:15" x14ac:dyDescent="0.15">
      <c r="N130" s="12"/>
      <c r="O130" s="12"/>
    </row>
  </sheetData>
  <phoneticPr fontId="3" type="noConversion"/>
  <pageMargins left="0.7" right="0.7" top="0.75" bottom="0.75" header="0.3" footer="0.3"/>
  <pageSetup paperSize="9"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9A20AA97AE2642989275A425BFEEFF" ma:contentTypeVersion="12" ma:contentTypeDescription="Create a new document." ma:contentTypeScope="" ma:versionID="64a77eff58a0974eaccc5f3b6e6adce5">
  <xsd:schema xmlns:xsd="http://www.w3.org/2001/XMLSchema" xmlns:xs="http://www.w3.org/2001/XMLSchema" xmlns:p="http://schemas.microsoft.com/office/2006/metadata/properties" xmlns:ns3="55f25018-db22-4856-a0d3-73abce9c8c46" xmlns:ns4="e4e6ea49-e0ba-4643-b6d3-620f677641bd" targetNamespace="http://schemas.microsoft.com/office/2006/metadata/properties" ma:root="true" ma:fieldsID="3e7c0908a80b029331104d555c6ff277" ns3:_="" ns4:_="">
    <xsd:import namespace="55f25018-db22-4856-a0d3-73abce9c8c46"/>
    <xsd:import namespace="e4e6ea49-e0ba-4643-b6d3-620f677641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f25018-db22-4856-a0d3-73abce9c8c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6ea49-e0ba-4643-b6d3-620f677641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924D66-6FEC-4FD2-B4A0-EB770A93E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f25018-db22-4856-a0d3-73abce9c8c46"/>
    <ds:schemaRef ds:uri="e4e6ea49-e0ba-4643-b6d3-620f677641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1E7D0A-BC00-49FC-ADD8-F8BD20A92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1784C-4E5D-4B71-AE14-FBC828418B1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5f25018-db22-4856-a0d3-73abce9c8c46"/>
    <ds:schemaRef ds:uri="e4e6ea49-e0ba-4643-b6d3-620f677641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Fleet30042021</vt:lpstr>
      <vt:lpstr>Fleet30042021!Print_Area</vt:lpstr>
    </vt:vector>
  </TitlesOfParts>
  <Company>Odfjell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BGO</dc:creator>
  <cp:lastModifiedBy>Anngun Dybsland</cp:lastModifiedBy>
  <cp:lastPrinted>2020-02-14T07:46:15Z</cp:lastPrinted>
  <dcterms:created xsi:type="dcterms:W3CDTF">2009-07-30T08:47:41Z</dcterms:created>
  <dcterms:modified xsi:type="dcterms:W3CDTF">2021-05-24T16:38:28Z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0x010100B29A20AA97AE2642989275A425BFEEFF</vt:lpwstr>
  </property>
</Properties>
</file>