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esa\Downloads\"/>
    </mc:Choice>
  </mc:AlternateContent>
  <xr:revisionPtr revIDLastSave="0" documentId="13_ncr:1_{A7C4F0E7-8A0D-4683-9484-3EF7549E7941}" xr6:coauthVersionLast="47" xr6:coauthVersionMax="47" xr10:uidLastSave="{00000000-0000-0000-0000-000000000000}"/>
  <bookViews>
    <workbookView xWindow="28680" yWindow="-105" windowWidth="29040" windowHeight="15840" xr2:uid="{57A8A10B-D662-4326-99DF-6AA97ABDB487}"/>
  </bookViews>
  <sheets>
    <sheet name="Fleet 030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8" i="1" l="1"/>
  <c r="Q58" i="1"/>
  <c r="G76" i="1"/>
  <c r="E76" i="1"/>
  <c r="D76" i="1"/>
  <c r="P59" i="1" l="1"/>
  <c r="P57" i="1"/>
  <c r="P56" i="1"/>
  <c r="P55" i="1"/>
  <c r="G71" i="1"/>
  <c r="F71" i="1"/>
  <c r="E71" i="1"/>
  <c r="D71" i="1"/>
  <c r="C71" i="1"/>
  <c r="S59" i="1"/>
  <c r="Q59" i="1"/>
  <c r="O59" i="1"/>
  <c r="S58" i="1"/>
  <c r="O58" i="1"/>
  <c r="S57" i="1"/>
  <c r="R57" i="1"/>
  <c r="Q57" i="1"/>
  <c r="O57" i="1"/>
  <c r="S56" i="1"/>
  <c r="R56" i="1"/>
  <c r="Q56" i="1"/>
  <c r="O56" i="1"/>
  <c r="S55" i="1"/>
  <c r="R55" i="1"/>
  <c r="Q55" i="1"/>
  <c r="O55" i="1"/>
  <c r="S51" i="1"/>
  <c r="Q51" i="1"/>
  <c r="O51" i="1"/>
  <c r="N51" i="1"/>
  <c r="R59" i="1"/>
  <c r="H25" i="1"/>
  <c r="H24" i="1"/>
  <c r="H23" i="1"/>
  <c r="S20" i="1"/>
  <c r="Q20" i="1"/>
  <c r="O20" i="1"/>
  <c r="N20" i="1"/>
  <c r="R20" i="1" l="1"/>
  <c r="O60" i="1"/>
  <c r="P60" i="1"/>
  <c r="Q60" i="1"/>
  <c r="S60" i="1"/>
  <c r="R51" i="1"/>
  <c r="R58" i="1"/>
  <c r="R60" i="1" s="1"/>
</calcChain>
</file>

<file path=xl/sharedStrings.xml><?xml version="1.0" encoding="utf-8"?>
<sst xmlns="http://schemas.openxmlformats.org/spreadsheetml/2006/main" count="350" uniqueCount="125">
  <si>
    <t>STAINLESS</t>
  </si>
  <si>
    <t>VESSEL TYPE</t>
  </si>
  <si>
    <t>Class</t>
  </si>
  <si>
    <t>CHEMICAL TANKERS</t>
  </si>
  <si>
    <t>DWT</t>
  </si>
  <si>
    <t>BUILT</t>
  </si>
  <si>
    <t>OWNERSHIP</t>
  </si>
  <si>
    <t>CBM</t>
  </si>
  <si>
    <t>STEEL, CBM</t>
  </si>
  <si>
    <t>TANKS</t>
  </si>
  <si>
    <t>Super-segregator</t>
  </si>
  <si>
    <t>POLAND</t>
  </si>
  <si>
    <t>Bow Sea</t>
  </si>
  <si>
    <t>Owned</t>
  </si>
  <si>
    <t>Coated</t>
  </si>
  <si>
    <t>Bow Pioneer</t>
  </si>
  <si>
    <t>Bow Summer</t>
  </si>
  <si>
    <t>FLUMAR</t>
  </si>
  <si>
    <t>Flumar Brasil</t>
  </si>
  <si>
    <t>Bow Saga</t>
  </si>
  <si>
    <t>Bow Triumph</t>
  </si>
  <si>
    <t>Leased</t>
  </si>
  <si>
    <t>Bow Sirius</t>
  </si>
  <si>
    <t>Bow Trident</t>
  </si>
  <si>
    <t xml:space="preserve">Bow Star </t>
  </si>
  <si>
    <t>Bow Tribute</t>
  </si>
  <si>
    <t>Bow Sky</t>
  </si>
  <si>
    <t>Bow Trajectory</t>
  </si>
  <si>
    <t xml:space="preserve">Bow Spring </t>
  </si>
  <si>
    <t>Bow Elm</t>
  </si>
  <si>
    <t>Bow Sun</t>
  </si>
  <si>
    <t>Bow Lind</t>
  </si>
  <si>
    <t>KVAERNER</t>
  </si>
  <si>
    <t xml:space="preserve">Bow Chain </t>
  </si>
  <si>
    <t>Bow Faith</t>
  </si>
  <si>
    <t>Regional</t>
  </si>
  <si>
    <t>Bow Oceanic</t>
  </si>
  <si>
    <t>Bow Cedar</t>
  </si>
  <si>
    <t>Bow Atlantic</t>
  </si>
  <si>
    <t>Bow Cardinal</t>
  </si>
  <si>
    <t>OT16-17x20-30</t>
  </si>
  <si>
    <t>Bow Condor</t>
  </si>
  <si>
    <t xml:space="preserve">Bow Firda </t>
  </si>
  <si>
    <t>Time charter</t>
  </si>
  <si>
    <t>Bow Fortune</t>
  </si>
  <si>
    <t>Bow Fagus</t>
  </si>
  <si>
    <t>Bow Flora</t>
  </si>
  <si>
    <t>Bow Cecil</t>
  </si>
  <si>
    <t>Total Chemical Tankers:</t>
  </si>
  <si>
    <t>Bow Clipper</t>
  </si>
  <si>
    <t>CP40</t>
  </si>
  <si>
    <t>Bow Hercules</t>
  </si>
  <si>
    <t>Bareboat</t>
  </si>
  <si>
    <t>Bow Gemini</t>
  </si>
  <si>
    <t>3rd party*</t>
  </si>
  <si>
    <t>Bow Aquarius</t>
  </si>
  <si>
    <t>Bow Capricorn</t>
  </si>
  <si>
    <t>Large Stainless steel</t>
  </si>
  <si>
    <t>CP33</t>
  </si>
  <si>
    <t>Bow Agathe</t>
  </si>
  <si>
    <t>Pool</t>
  </si>
  <si>
    <t>HUDONG49</t>
  </si>
  <si>
    <t>Bow Orion</t>
  </si>
  <si>
    <t>Bow Caroline</t>
  </si>
  <si>
    <t>Bow Olympus</t>
  </si>
  <si>
    <t>Bow Hector</t>
  </si>
  <si>
    <t>Bow Odyssey</t>
  </si>
  <si>
    <t>Bow Optima</t>
  </si>
  <si>
    <t>HUDONG40</t>
  </si>
  <si>
    <t xml:space="preserve">Bow Explorer </t>
  </si>
  <si>
    <t>Bow Excellence</t>
  </si>
  <si>
    <t>35x28</t>
  </si>
  <si>
    <t xml:space="preserve">Bow Persistent </t>
  </si>
  <si>
    <t>Bow Performer</t>
  </si>
  <si>
    <t>Medium Stainless steel</t>
  </si>
  <si>
    <t>CP25</t>
  </si>
  <si>
    <t>Bow Prosper</t>
  </si>
  <si>
    <t>35x30</t>
  </si>
  <si>
    <t>Bow Precision</t>
  </si>
  <si>
    <t>Bow Harmony</t>
  </si>
  <si>
    <t>Bow Compass</t>
  </si>
  <si>
    <t>30x28</t>
  </si>
  <si>
    <t>Bow Engineer</t>
  </si>
  <si>
    <t>Bow Architect</t>
  </si>
  <si>
    <t>Sagami</t>
  </si>
  <si>
    <t>Southern Quokka</t>
  </si>
  <si>
    <t>Southern Owl</t>
  </si>
  <si>
    <t>Southern Puma</t>
  </si>
  <si>
    <t>Southern Shark</t>
  </si>
  <si>
    <t>Bow Platinum</t>
  </si>
  <si>
    <t>Bow Neon</t>
  </si>
  <si>
    <t>Bow Titanium</t>
  </si>
  <si>
    <t>Bow Palladium</t>
  </si>
  <si>
    <t>Bow Tungsten</t>
  </si>
  <si>
    <t xml:space="preserve">CP20 </t>
  </si>
  <si>
    <t>Southern Koala</t>
  </si>
  <si>
    <t>Total 3rd party:</t>
  </si>
  <si>
    <t>CP20</t>
  </si>
  <si>
    <t>Bow Santos</t>
  </si>
  <si>
    <t>* Pool participation and commercial management</t>
  </si>
  <si>
    <t>Flumar Maceio</t>
  </si>
  <si>
    <t>Moyra</t>
  </si>
  <si>
    <t>SUMMARIZED</t>
  </si>
  <si>
    <t>NUMBER</t>
  </si>
  <si>
    <t>Pacific Endeavor</t>
  </si>
  <si>
    <t>Time Charter</t>
  </si>
  <si>
    <t xml:space="preserve"> Southern Xantis</t>
  </si>
  <si>
    <t xml:space="preserve"> Bow Emma</t>
  </si>
  <si>
    <t>NEWBUILDINGS ON ORDER:</t>
  </si>
  <si>
    <t>DELIVERY</t>
  </si>
  <si>
    <t>Asakawa/Nissen</t>
  </si>
  <si>
    <t>Total newbuildings:</t>
  </si>
  <si>
    <t>Bow Cheetah</t>
  </si>
  <si>
    <t>Bow Panther</t>
  </si>
  <si>
    <t>2023 to 2025</t>
  </si>
  <si>
    <t>GAS CARRIERS</t>
  </si>
  <si>
    <t>CLASS</t>
  </si>
  <si>
    <t>TYPE</t>
  </si>
  <si>
    <t>Bow Guardian</t>
  </si>
  <si>
    <t>LPG/Ethylene</t>
  </si>
  <si>
    <t xml:space="preserve">Total Gas Carriers: </t>
  </si>
  <si>
    <t>ULTRA</t>
  </si>
  <si>
    <t>MIPO</t>
  </si>
  <si>
    <t>SLS</t>
  </si>
  <si>
    <t>Fleet list January 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</si>
</sst>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\ ###\ ##0_-;\-* #\ ###\ ##0_-;_-* &quot;-&quot;_-;_-@_-"/>
    <numFmt numFmtId="165" formatCode="0_ ;\-0\ "/>
  </numFmts>
  <fonts count="9" x14ac:knownFonts="1">
    <font>
      <sz val="10"/>
      <name val="Arial"/>
    </font>
    <font>
      <sz val="11"/>
      <color rgb="FF9C0006"/>
      <name val="Calibri"/>
      <family val="2"/>
      <scheme val="minor"/>
    </font>
    <font>
      <b/>
      <sz val="11"/>
      <name val="Roboto"/>
    </font>
    <font>
      <b/>
      <sz val="10"/>
      <name val="Roboto"/>
    </font>
    <font>
      <sz val="10"/>
      <name val="Roboto"/>
    </font>
    <font>
      <b/>
      <sz val="10"/>
      <color theme="1"/>
      <name val="Roboto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3">
    <xf numFmtId="0" fontId="0" fillId="0" borderId="0" xfId="0"/>
    <xf numFmtId="164" fontId="2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4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left"/>
    </xf>
    <xf numFmtId="3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164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3" fontId="7" fillId="3" borderId="0" xfId="1" applyNumberFormat="1" applyFont="1" applyFill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3" fontId="4" fillId="3" borderId="0" xfId="0" applyNumberFormat="1" applyFont="1" applyFill="1"/>
    <xf numFmtId="3" fontId="3" fillId="3" borderId="1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1" fontId="4" fillId="3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8" fillId="3" borderId="0" xfId="0" applyNumberFormat="1" applyFont="1" applyFill="1"/>
    <xf numFmtId="164" fontId="3" fillId="3" borderId="1" xfId="0" applyNumberFormat="1" applyFont="1" applyFill="1" applyBorder="1"/>
    <xf numFmtId="164" fontId="3" fillId="3" borderId="5" xfId="0" applyNumberFormat="1" applyFont="1" applyFill="1" applyBorder="1" applyAlignment="1">
      <alignment horizontal="left"/>
    </xf>
    <xf numFmtId="3" fontId="4" fillId="3" borderId="5" xfId="0" applyNumberFormat="1" applyFont="1" applyFill="1" applyBorder="1" applyAlignment="1">
      <alignment horizontal="center"/>
    </xf>
  </cellXfs>
  <cellStyles count="3">
    <cellStyle name="Bad" xfId="1" builtinId="27"/>
    <cellStyle name="Normal" xfId="0" builtinId="0"/>
    <cellStyle name="Normal 2" xfId="2" xr:uid="{E704F2A5-1039-4D8F-BC5A-C3BC467E008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3A90-7E86-467E-8605-3624A5CF1970}">
  <dimension ref="A1:AI95"/>
  <sheetViews>
    <sheetView tabSelected="1" zoomScale="70" zoomScaleNormal="70" workbookViewId="0">
      <selection activeCell="O59" sqref="O59"/>
    </sheetView>
  </sheetViews>
  <sheetFormatPr defaultColWidth="8.85546875" defaultRowHeight="12.75" x14ac:dyDescent="0.2"/>
  <cols>
    <col min="1" max="1" width="36.5703125" style="6" customWidth="1"/>
    <col min="2" max="2" width="16.42578125" style="6" customWidth="1"/>
    <col min="3" max="3" width="27.28515625" style="6" bestFit="1" customWidth="1"/>
    <col min="4" max="4" width="10" style="6" bestFit="1" customWidth="1"/>
    <col min="5" max="5" width="8.85546875" style="6"/>
    <col min="6" max="6" width="22" style="6" customWidth="1"/>
    <col min="7" max="7" width="8.85546875" style="6"/>
    <col min="8" max="8" width="20.85546875" style="6" customWidth="1"/>
    <col min="9" max="9" width="13.85546875" style="6" customWidth="1"/>
    <col min="10" max="10" width="9" style="6" customWidth="1"/>
    <col min="11" max="11" width="33.7109375" style="6" customWidth="1"/>
    <col min="12" max="12" width="18.7109375" style="6" customWidth="1"/>
    <col min="13" max="13" width="27.28515625" style="6" bestFit="1" customWidth="1"/>
    <col min="14" max="14" width="11.5703125" style="6" bestFit="1" customWidth="1"/>
    <col min="15" max="15" width="13.140625" style="6" customWidth="1"/>
    <col min="16" max="16" width="17.140625" style="6" bestFit="1" customWidth="1"/>
    <col min="17" max="17" width="11.5703125" style="6" bestFit="1" customWidth="1"/>
    <col min="18" max="18" width="17.140625" style="6" bestFit="1" customWidth="1"/>
    <col min="19" max="19" width="15.85546875" style="6" bestFit="1" customWidth="1"/>
    <col min="20" max="23" width="8.85546875" style="6"/>
    <col min="24" max="24" width="15.85546875" style="6" customWidth="1"/>
    <col min="25" max="25" width="19.7109375" style="6" customWidth="1"/>
    <col min="26" max="16384" width="8.85546875" style="6"/>
  </cols>
  <sheetData>
    <row r="1" spans="1:19" ht="15" x14ac:dyDescent="0.25">
      <c r="A1" s="1" t="s">
        <v>124</v>
      </c>
      <c r="B1" s="1"/>
      <c r="C1" s="2"/>
      <c r="D1" s="3"/>
      <c r="E1" s="3"/>
      <c r="F1" s="3"/>
      <c r="G1" s="4"/>
      <c r="H1" s="3"/>
      <c r="I1" s="3"/>
      <c r="J1" s="3"/>
      <c r="K1" s="3"/>
      <c r="L1" s="3"/>
      <c r="M1" s="3"/>
      <c r="N1" s="5"/>
    </row>
    <row r="2" spans="1:19" x14ac:dyDescent="0.2">
      <c r="C2" s="2"/>
      <c r="D2" s="4"/>
      <c r="E2" s="4"/>
      <c r="F2" s="4"/>
      <c r="G2" s="4"/>
      <c r="H2" s="7" t="s">
        <v>0</v>
      </c>
      <c r="I2" s="7"/>
      <c r="J2" s="7"/>
      <c r="M2" s="2"/>
      <c r="N2" s="4"/>
      <c r="O2" s="4"/>
      <c r="P2" s="4"/>
      <c r="Q2" s="4"/>
      <c r="R2" s="7" t="s">
        <v>0</v>
      </c>
      <c r="S2" s="7"/>
    </row>
    <row r="3" spans="1:19" x14ac:dyDescent="0.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3"/>
      <c r="K3" s="8" t="s">
        <v>1</v>
      </c>
      <c r="L3" s="9" t="s">
        <v>2</v>
      </c>
      <c r="M3" s="8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</row>
    <row r="4" spans="1:19" x14ac:dyDescent="0.2">
      <c r="A4" s="10" t="s">
        <v>10</v>
      </c>
      <c r="B4" s="10" t="s">
        <v>11</v>
      </c>
      <c r="C4" s="10" t="s">
        <v>12</v>
      </c>
      <c r="D4" s="11">
        <v>49592</v>
      </c>
      <c r="E4" s="12">
        <v>2006</v>
      </c>
      <c r="F4" s="11" t="s">
        <v>13</v>
      </c>
      <c r="G4" s="11">
        <v>52244</v>
      </c>
      <c r="H4" s="11">
        <v>52244</v>
      </c>
      <c r="I4" s="11">
        <v>40</v>
      </c>
      <c r="J4" s="3"/>
      <c r="K4" s="3" t="s">
        <v>14</v>
      </c>
      <c r="L4" s="4" t="s">
        <v>121</v>
      </c>
      <c r="M4" s="10" t="s">
        <v>15</v>
      </c>
      <c r="N4" s="11">
        <v>75000</v>
      </c>
      <c r="O4" s="12">
        <v>2013</v>
      </c>
      <c r="P4" s="11" t="s">
        <v>13</v>
      </c>
      <c r="Q4" s="11">
        <v>87330</v>
      </c>
      <c r="R4" s="11">
        <v>0</v>
      </c>
      <c r="S4" s="11">
        <v>31</v>
      </c>
    </row>
    <row r="5" spans="1:19" x14ac:dyDescent="0.2">
      <c r="A5" s="10" t="s">
        <v>10</v>
      </c>
      <c r="B5" s="10" t="s">
        <v>11</v>
      </c>
      <c r="C5" s="10" t="s">
        <v>16</v>
      </c>
      <c r="D5" s="11">
        <v>49592</v>
      </c>
      <c r="E5" s="12">
        <v>2005</v>
      </c>
      <c r="F5" s="11" t="s">
        <v>13</v>
      </c>
      <c r="G5" s="11">
        <v>52252</v>
      </c>
      <c r="H5" s="11">
        <v>52252</v>
      </c>
      <c r="I5" s="11">
        <v>40</v>
      </c>
      <c r="J5" s="3"/>
      <c r="K5" s="3" t="s">
        <v>14</v>
      </c>
      <c r="L5" s="4" t="s">
        <v>17</v>
      </c>
      <c r="M5" s="10" t="s">
        <v>18</v>
      </c>
      <c r="N5" s="11">
        <v>51188</v>
      </c>
      <c r="O5" s="12">
        <v>2010</v>
      </c>
      <c r="P5" s="11" t="s">
        <v>13</v>
      </c>
      <c r="Q5" s="11">
        <v>54344</v>
      </c>
      <c r="R5" s="11">
        <v>0</v>
      </c>
      <c r="S5" s="11">
        <v>12</v>
      </c>
    </row>
    <row r="6" spans="1:19" x14ac:dyDescent="0.2">
      <c r="A6" s="10" t="s">
        <v>10</v>
      </c>
      <c r="B6" s="10" t="s">
        <v>11</v>
      </c>
      <c r="C6" s="10" t="s">
        <v>19</v>
      </c>
      <c r="D6" s="11">
        <v>49559</v>
      </c>
      <c r="E6" s="12">
        <v>2007</v>
      </c>
      <c r="F6" s="11" t="s">
        <v>13</v>
      </c>
      <c r="G6" s="11">
        <v>52243</v>
      </c>
      <c r="H6" s="11">
        <v>52243</v>
      </c>
      <c r="I6" s="11">
        <v>40</v>
      </c>
      <c r="J6" s="3"/>
      <c r="K6" s="3" t="s">
        <v>14</v>
      </c>
      <c r="L6" s="4" t="s">
        <v>122</v>
      </c>
      <c r="M6" s="10" t="s">
        <v>20</v>
      </c>
      <c r="N6" s="11">
        <v>49622</v>
      </c>
      <c r="O6" s="12">
        <v>2014</v>
      </c>
      <c r="P6" s="11" t="s">
        <v>21</v>
      </c>
      <c r="Q6" s="11">
        <v>54595</v>
      </c>
      <c r="R6" s="11">
        <v>0</v>
      </c>
      <c r="S6" s="11">
        <v>22</v>
      </c>
    </row>
    <row r="7" spans="1:19" x14ac:dyDescent="0.2">
      <c r="A7" s="10" t="s">
        <v>10</v>
      </c>
      <c r="B7" s="10" t="s">
        <v>11</v>
      </c>
      <c r="C7" s="10" t="s">
        <v>22</v>
      </c>
      <c r="D7" s="11">
        <v>49539</v>
      </c>
      <c r="E7" s="12">
        <v>2006</v>
      </c>
      <c r="F7" s="11" t="s">
        <v>13</v>
      </c>
      <c r="G7" s="11">
        <v>52242</v>
      </c>
      <c r="H7" s="11">
        <v>52242</v>
      </c>
      <c r="I7" s="11">
        <v>40</v>
      </c>
      <c r="J7" s="3"/>
      <c r="K7" s="3" t="s">
        <v>14</v>
      </c>
      <c r="L7" s="4" t="s">
        <v>122</v>
      </c>
      <c r="M7" s="10" t="s">
        <v>23</v>
      </c>
      <c r="N7" s="11">
        <v>49622</v>
      </c>
      <c r="O7" s="12">
        <v>2014</v>
      </c>
      <c r="P7" s="11" t="s">
        <v>21</v>
      </c>
      <c r="Q7" s="11">
        <v>54595</v>
      </c>
      <c r="R7" s="11">
        <v>0</v>
      </c>
      <c r="S7" s="11">
        <v>22</v>
      </c>
    </row>
    <row r="8" spans="1:19" x14ac:dyDescent="0.2">
      <c r="A8" s="10" t="s">
        <v>10</v>
      </c>
      <c r="B8" s="10" t="s">
        <v>11</v>
      </c>
      <c r="C8" s="10" t="s">
        <v>24</v>
      </c>
      <c r="D8" s="11">
        <v>49487</v>
      </c>
      <c r="E8" s="12">
        <v>2004</v>
      </c>
      <c r="F8" s="11" t="s">
        <v>13</v>
      </c>
      <c r="G8" s="11">
        <v>52222</v>
      </c>
      <c r="H8" s="11">
        <v>52222</v>
      </c>
      <c r="I8" s="11">
        <v>40</v>
      </c>
      <c r="J8" s="13"/>
      <c r="K8" s="3" t="s">
        <v>14</v>
      </c>
      <c r="L8" s="4" t="s">
        <v>122</v>
      </c>
      <c r="M8" s="10" t="s">
        <v>25</v>
      </c>
      <c r="N8" s="11">
        <v>49622</v>
      </c>
      <c r="O8" s="12">
        <v>2014</v>
      </c>
      <c r="P8" s="11" t="s">
        <v>13</v>
      </c>
      <c r="Q8" s="11">
        <v>54595</v>
      </c>
      <c r="R8" s="11">
        <v>0</v>
      </c>
      <c r="S8" s="11">
        <v>22</v>
      </c>
    </row>
    <row r="9" spans="1:19" x14ac:dyDescent="0.2">
      <c r="A9" s="10" t="s">
        <v>10</v>
      </c>
      <c r="B9" s="10" t="s">
        <v>11</v>
      </c>
      <c r="C9" s="10" t="s">
        <v>26</v>
      </c>
      <c r="D9" s="11">
        <v>49479</v>
      </c>
      <c r="E9" s="12">
        <v>2005</v>
      </c>
      <c r="F9" s="11" t="s">
        <v>21</v>
      </c>
      <c r="G9" s="11">
        <v>52222</v>
      </c>
      <c r="H9" s="11">
        <v>52222</v>
      </c>
      <c r="I9" s="11">
        <v>40</v>
      </c>
      <c r="J9" s="3"/>
      <c r="K9" s="3" t="s">
        <v>14</v>
      </c>
      <c r="L9" s="4" t="s">
        <v>122</v>
      </c>
      <c r="M9" s="10" t="s">
        <v>27</v>
      </c>
      <c r="N9" s="11">
        <v>49622</v>
      </c>
      <c r="O9" s="12">
        <v>2014</v>
      </c>
      <c r="P9" s="11" t="s">
        <v>13</v>
      </c>
      <c r="Q9" s="11">
        <v>54595</v>
      </c>
      <c r="R9" s="11">
        <v>0</v>
      </c>
      <c r="S9" s="11">
        <v>22</v>
      </c>
    </row>
    <row r="10" spans="1:19" x14ac:dyDescent="0.2">
      <c r="A10" s="10" t="s">
        <v>10</v>
      </c>
      <c r="B10" s="10" t="s">
        <v>11</v>
      </c>
      <c r="C10" s="10" t="s">
        <v>28</v>
      </c>
      <c r="D10" s="11">
        <v>49429</v>
      </c>
      <c r="E10" s="12">
        <v>2004</v>
      </c>
      <c r="F10" s="11" t="s">
        <v>13</v>
      </c>
      <c r="G10" s="11">
        <v>52252</v>
      </c>
      <c r="H10" s="11">
        <v>52252</v>
      </c>
      <c r="I10" s="11">
        <v>40</v>
      </c>
      <c r="J10" s="3"/>
      <c r="K10" s="3" t="s">
        <v>14</v>
      </c>
      <c r="L10" s="4" t="s">
        <v>123</v>
      </c>
      <c r="M10" s="10" t="s">
        <v>29</v>
      </c>
      <c r="N10" s="11">
        <v>46098</v>
      </c>
      <c r="O10" s="12">
        <v>2011</v>
      </c>
      <c r="P10" s="11" t="s">
        <v>13</v>
      </c>
      <c r="Q10" s="11">
        <v>49996</v>
      </c>
      <c r="R10" s="11">
        <v>0</v>
      </c>
      <c r="S10" s="11">
        <v>29</v>
      </c>
    </row>
    <row r="11" spans="1:19" x14ac:dyDescent="0.2">
      <c r="A11" s="10" t="s">
        <v>10</v>
      </c>
      <c r="B11" s="10" t="s">
        <v>11</v>
      </c>
      <c r="C11" s="10" t="s">
        <v>30</v>
      </c>
      <c r="D11" s="11">
        <v>42459</v>
      </c>
      <c r="E11" s="12">
        <v>2003</v>
      </c>
      <c r="F11" s="11" t="s">
        <v>13</v>
      </c>
      <c r="G11" s="11">
        <v>52222</v>
      </c>
      <c r="H11" s="11">
        <v>52222</v>
      </c>
      <c r="I11" s="11">
        <v>40</v>
      </c>
      <c r="J11" s="13"/>
      <c r="K11" s="3" t="s">
        <v>14</v>
      </c>
      <c r="L11" s="4" t="s">
        <v>123</v>
      </c>
      <c r="M11" s="10" t="s">
        <v>31</v>
      </c>
      <c r="N11" s="11">
        <v>46047</v>
      </c>
      <c r="O11" s="12">
        <v>2011</v>
      </c>
      <c r="P11" s="11" t="s">
        <v>13</v>
      </c>
      <c r="Q11" s="11">
        <v>49996</v>
      </c>
      <c r="R11" s="11">
        <v>0</v>
      </c>
      <c r="S11" s="11">
        <v>29</v>
      </c>
    </row>
    <row r="12" spans="1:19" x14ac:dyDescent="0.2">
      <c r="A12" s="10" t="s">
        <v>10</v>
      </c>
      <c r="B12" s="10" t="s">
        <v>32</v>
      </c>
      <c r="C12" s="10" t="s">
        <v>33</v>
      </c>
      <c r="D12" s="11">
        <v>37518</v>
      </c>
      <c r="E12" s="12">
        <v>2002</v>
      </c>
      <c r="F12" s="11" t="s">
        <v>13</v>
      </c>
      <c r="G12" s="11">
        <v>40966</v>
      </c>
      <c r="H12" s="11">
        <v>40966</v>
      </c>
      <c r="I12" s="11">
        <v>47</v>
      </c>
      <c r="J12" s="3"/>
      <c r="K12" s="3"/>
      <c r="L12" s="4"/>
      <c r="M12" s="3"/>
      <c r="N12" s="11"/>
      <c r="O12" s="12"/>
      <c r="P12" s="11"/>
      <c r="Q12" s="11"/>
      <c r="R12" s="11"/>
      <c r="S12" s="11"/>
    </row>
    <row r="13" spans="1:19" x14ac:dyDescent="0.2">
      <c r="A13" s="10" t="s">
        <v>10</v>
      </c>
      <c r="B13" s="10" t="s">
        <v>32</v>
      </c>
      <c r="C13" s="10" t="s">
        <v>34</v>
      </c>
      <c r="D13" s="11">
        <v>37479</v>
      </c>
      <c r="E13" s="12">
        <v>1997</v>
      </c>
      <c r="F13" s="11" t="s">
        <v>21</v>
      </c>
      <c r="G13" s="11">
        <v>41960</v>
      </c>
      <c r="H13" s="11">
        <v>34681</v>
      </c>
      <c r="I13" s="11">
        <v>52</v>
      </c>
      <c r="J13" s="3"/>
      <c r="K13" s="3" t="s">
        <v>35</v>
      </c>
      <c r="L13" s="4" t="s">
        <v>17</v>
      </c>
      <c r="M13" s="10" t="s">
        <v>36</v>
      </c>
      <c r="N13" s="11">
        <v>17460</v>
      </c>
      <c r="O13" s="12">
        <v>1997</v>
      </c>
      <c r="P13" s="11" t="s">
        <v>13</v>
      </c>
      <c r="Q13" s="11">
        <v>19224</v>
      </c>
      <c r="R13" s="11">
        <v>19224</v>
      </c>
      <c r="S13" s="11">
        <v>24</v>
      </c>
    </row>
    <row r="14" spans="1:19" x14ac:dyDescent="0.2">
      <c r="A14" s="10" t="s">
        <v>10</v>
      </c>
      <c r="B14" s="10" t="s">
        <v>32</v>
      </c>
      <c r="C14" s="10" t="s">
        <v>37</v>
      </c>
      <c r="D14" s="11">
        <v>37455</v>
      </c>
      <c r="E14" s="12">
        <v>1996</v>
      </c>
      <c r="F14" s="11" t="s">
        <v>13</v>
      </c>
      <c r="G14" s="11">
        <v>41947</v>
      </c>
      <c r="H14" s="11">
        <v>41947</v>
      </c>
      <c r="I14" s="11">
        <v>52</v>
      </c>
      <c r="J14" s="13"/>
      <c r="K14" s="3" t="s">
        <v>35</v>
      </c>
      <c r="L14" s="4" t="s">
        <v>17</v>
      </c>
      <c r="M14" s="10" t="s">
        <v>38</v>
      </c>
      <c r="N14" s="11">
        <v>17460</v>
      </c>
      <c r="O14" s="12">
        <v>1995</v>
      </c>
      <c r="P14" s="11" t="s">
        <v>13</v>
      </c>
      <c r="Q14" s="11">
        <v>19848</v>
      </c>
      <c r="R14" s="11">
        <v>19848</v>
      </c>
      <c r="S14" s="11">
        <v>24</v>
      </c>
    </row>
    <row r="15" spans="1:19" x14ac:dyDescent="0.2">
      <c r="A15" s="10" t="s">
        <v>10</v>
      </c>
      <c r="B15" s="10" t="s">
        <v>32</v>
      </c>
      <c r="C15" s="10" t="s">
        <v>39</v>
      </c>
      <c r="D15" s="11">
        <v>37446</v>
      </c>
      <c r="E15" s="12">
        <v>1997</v>
      </c>
      <c r="F15" s="11" t="s">
        <v>13</v>
      </c>
      <c r="G15" s="11">
        <v>41953</v>
      </c>
      <c r="H15" s="11">
        <v>34674</v>
      </c>
      <c r="I15" s="11">
        <v>52</v>
      </c>
      <c r="J15" s="3"/>
      <c r="K15" s="3" t="s">
        <v>35</v>
      </c>
      <c r="L15" s="4" t="s">
        <v>40</v>
      </c>
      <c r="M15" s="10" t="s">
        <v>41</v>
      </c>
      <c r="N15" s="11">
        <v>16121</v>
      </c>
      <c r="O15" s="12">
        <v>2000</v>
      </c>
      <c r="P15" s="11" t="s">
        <v>13</v>
      </c>
      <c r="Q15" s="11">
        <v>16642</v>
      </c>
      <c r="R15" s="11">
        <v>16642</v>
      </c>
      <c r="S15" s="11">
        <v>30</v>
      </c>
    </row>
    <row r="16" spans="1:19" x14ac:dyDescent="0.2">
      <c r="A16" s="10" t="s">
        <v>10</v>
      </c>
      <c r="B16" s="10" t="s">
        <v>32</v>
      </c>
      <c r="C16" s="10" t="s">
        <v>42</v>
      </c>
      <c r="D16" s="11">
        <v>37427</v>
      </c>
      <c r="E16" s="12">
        <v>2003</v>
      </c>
      <c r="F16" s="11" t="s">
        <v>13</v>
      </c>
      <c r="G16" s="11">
        <v>40994</v>
      </c>
      <c r="H16" s="11">
        <v>40994</v>
      </c>
      <c r="I16" s="11">
        <v>47</v>
      </c>
      <c r="J16" s="3"/>
      <c r="K16" s="3"/>
      <c r="L16" s="4"/>
      <c r="M16" s="3"/>
      <c r="N16" s="11"/>
      <c r="O16" s="12"/>
      <c r="P16" s="11"/>
      <c r="Q16" s="11"/>
      <c r="R16" s="11"/>
      <c r="S16" s="11"/>
    </row>
    <row r="17" spans="1:35" x14ac:dyDescent="0.2">
      <c r="A17" s="10" t="s">
        <v>10</v>
      </c>
      <c r="B17" s="10" t="s">
        <v>32</v>
      </c>
      <c r="C17" s="10" t="s">
        <v>44</v>
      </c>
      <c r="D17" s="11">
        <v>37395</v>
      </c>
      <c r="E17" s="12">
        <v>1999</v>
      </c>
      <c r="F17" s="11" t="s">
        <v>21</v>
      </c>
      <c r="G17" s="11">
        <v>41000</v>
      </c>
      <c r="H17" s="11">
        <v>41000</v>
      </c>
      <c r="I17" s="11">
        <v>47</v>
      </c>
      <c r="J17" s="3"/>
      <c r="K17" s="3"/>
      <c r="L17" s="4"/>
      <c r="M17" s="10"/>
      <c r="N17" s="11"/>
      <c r="O17" s="12"/>
      <c r="P17" s="11"/>
      <c r="Q17" s="11"/>
      <c r="R17" s="11"/>
      <c r="S17" s="11"/>
    </row>
    <row r="18" spans="1:35" x14ac:dyDescent="0.2">
      <c r="A18" s="10" t="s">
        <v>10</v>
      </c>
      <c r="B18" s="10" t="s">
        <v>32</v>
      </c>
      <c r="C18" s="10" t="s">
        <v>45</v>
      </c>
      <c r="D18" s="11">
        <v>37375</v>
      </c>
      <c r="E18" s="12">
        <v>1995</v>
      </c>
      <c r="F18" s="11" t="s">
        <v>13</v>
      </c>
      <c r="G18" s="11">
        <v>41952</v>
      </c>
      <c r="H18" s="11">
        <v>34673</v>
      </c>
      <c r="I18" s="11">
        <v>52</v>
      </c>
      <c r="J18" s="13"/>
      <c r="K18" s="3"/>
      <c r="L18" s="4"/>
      <c r="M18" s="10"/>
      <c r="N18" s="11"/>
      <c r="O18" s="12"/>
      <c r="P18" s="11"/>
      <c r="Q18" s="11"/>
      <c r="R18" s="11"/>
      <c r="S18" s="11"/>
    </row>
    <row r="19" spans="1:35" x14ac:dyDescent="0.2">
      <c r="A19" s="10" t="s">
        <v>10</v>
      </c>
      <c r="B19" s="10" t="s">
        <v>32</v>
      </c>
      <c r="C19" s="10" t="s">
        <v>46</v>
      </c>
      <c r="D19" s="11">
        <v>37369</v>
      </c>
      <c r="E19" s="12">
        <v>1998</v>
      </c>
      <c r="F19" s="11" t="s">
        <v>21</v>
      </c>
      <c r="G19" s="11">
        <v>41000</v>
      </c>
      <c r="H19" s="11">
        <v>33721</v>
      </c>
      <c r="I19" s="11">
        <v>47</v>
      </c>
      <c r="J19" s="13"/>
      <c r="K19" s="3"/>
      <c r="L19" s="4"/>
      <c r="M19" s="10"/>
      <c r="N19" s="11"/>
      <c r="O19" s="12"/>
      <c r="P19" s="11"/>
      <c r="Q19" s="11"/>
      <c r="R19" s="11"/>
      <c r="S19" s="11"/>
    </row>
    <row r="20" spans="1:35" ht="16.5" customHeight="1" thickBot="1" x14ac:dyDescent="0.25">
      <c r="A20" s="10" t="s">
        <v>10</v>
      </c>
      <c r="B20" s="10" t="s">
        <v>32</v>
      </c>
      <c r="C20" s="10" t="s">
        <v>47</v>
      </c>
      <c r="D20" s="11">
        <v>37369</v>
      </c>
      <c r="E20" s="12">
        <v>1998</v>
      </c>
      <c r="F20" s="11" t="s">
        <v>21</v>
      </c>
      <c r="G20" s="11">
        <v>41000</v>
      </c>
      <c r="H20" s="11">
        <v>33721</v>
      </c>
      <c r="I20" s="11">
        <v>47</v>
      </c>
      <c r="J20" s="13"/>
      <c r="K20" s="14" t="s">
        <v>48</v>
      </c>
      <c r="L20" s="14"/>
      <c r="M20" s="15"/>
      <c r="N20" s="15">
        <f>SUM(D4:D61,N4:N19)</f>
        <v>2423445.2000000002</v>
      </c>
      <c r="O20" s="15">
        <f>COUNT(E4:E61,O4:O19)</f>
        <v>66</v>
      </c>
      <c r="P20" s="15"/>
      <c r="Q20" s="15">
        <f>SUM(G4:G61,Q4:Q19)</f>
        <v>2658906</v>
      </c>
      <c r="R20" s="15">
        <f>SUM(H4:H61,R4:R19)</f>
        <v>2155186</v>
      </c>
      <c r="S20" s="15">
        <f>SUM(I4:I61,S4:S19)</f>
        <v>2048</v>
      </c>
    </row>
    <row r="21" spans="1:35" ht="13.5" thickTop="1" x14ac:dyDescent="0.2">
      <c r="A21" s="10" t="s">
        <v>10</v>
      </c>
      <c r="B21" s="10" t="s">
        <v>32</v>
      </c>
      <c r="C21" s="10" t="s">
        <v>49</v>
      </c>
      <c r="D21" s="11">
        <v>37221</v>
      </c>
      <c r="E21" s="12">
        <v>1995</v>
      </c>
      <c r="F21" s="11" t="s">
        <v>13</v>
      </c>
      <c r="G21" s="11">
        <v>40775</v>
      </c>
      <c r="H21" s="11">
        <v>33496</v>
      </c>
      <c r="I21" s="11">
        <v>52</v>
      </c>
      <c r="J21" s="13"/>
    </row>
    <row r="22" spans="1:35" x14ac:dyDescent="0.2">
      <c r="A22" s="10" t="s">
        <v>10</v>
      </c>
      <c r="B22" s="10" t="s">
        <v>50</v>
      </c>
      <c r="C22" s="3" t="s">
        <v>51</v>
      </c>
      <c r="D22" s="11">
        <v>40847</v>
      </c>
      <c r="E22" s="12">
        <v>2017</v>
      </c>
      <c r="F22" s="11" t="s">
        <v>52</v>
      </c>
      <c r="G22" s="11">
        <v>44085</v>
      </c>
      <c r="H22" s="11">
        <v>44085</v>
      </c>
      <c r="I22" s="11">
        <v>30</v>
      </c>
      <c r="J22" s="13"/>
    </row>
    <row r="23" spans="1:35" x14ac:dyDescent="0.2">
      <c r="A23" s="10" t="s">
        <v>10</v>
      </c>
      <c r="B23" s="10" t="s">
        <v>50</v>
      </c>
      <c r="C23" s="3" t="s">
        <v>53</v>
      </c>
      <c r="D23" s="11">
        <v>40895</v>
      </c>
      <c r="E23" s="12">
        <v>2017</v>
      </c>
      <c r="F23" s="11" t="s">
        <v>52</v>
      </c>
      <c r="G23" s="11">
        <v>44205</v>
      </c>
      <c r="H23" s="11">
        <f>G23</f>
        <v>44205</v>
      </c>
      <c r="I23" s="11">
        <v>30</v>
      </c>
      <c r="J23" s="13"/>
    </row>
    <row r="24" spans="1:35" x14ac:dyDescent="0.2">
      <c r="A24" s="10" t="s">
        <v>10</v>
      </c>
      <c r="B24" s="10" t="s">
        <v>50</v>
      </c>
      <c r="C24" s="3" t="s">
        <v>55</v>
      </c>
      <c r="D24" s="11">
        <v>40901</v>
      </c>
      <c r="E24" s="12">
        <v>2016</v>
      </c>
      <c r="F24" s="11" t="s">
        <v>52</v>
      </c>
      <c r="G24" s="11">
        <v>44403</v>
      </c>
      <c r="H24" s="11">
        <f>G24</f>
        <v>44403</v>
      </c>
      <c r="I24" s="11">
        <v>30</v>
      </c>
      <c r="J24" s="3"/>
      <c r="K24" s="2" t="s">
        <v>54</v>
      </c>
      <c r="L24" s="2"/>
      <c r="M24" s="2"/>
      <c r="N24" s="4"/>
      <c r="O24" s="4"/>
      <c r="P24" s="4"/>
      <c r="Q24" s="4"/>
      <c r="R24" s="7" t="s">
        <v>0</v>
      </c>
      <c r="S24" s="7"/>
    </row>
    <row r="25" spans="1:35" x14ac:dyDescent="0.2">
      <c r="A25" s="10" t="s">
        <v>10</v>
      </c>
      <c r="B25" s="10" t="s">
        <v>50</v>
      </c>
      <c r="C25" s="3" t="s">
        <v>56</v>
      </c>
      <c r="D25" s="11">
        <v>40929</v>
      </c>
      <c r="E25" s="12">
        <v>2016</v>
      </c>
      <c r="F25" s="11" t="s">
        <v>52</v>
      </c>
      <c r="G25" s="11">
        <v>44184</v>
      </c>
      <c r="H25" s="11">
        <f>G25</f>
        <v>44184</v>
      </c>
      <c r="I25" s="11">
        <v>30</v>
      </c>
      <c r="J25" s="13"/>
      <c r="K25" s="8" t="s">
        <v>1</v>
      </c>
      <c r="L25" s="9" t="s">
        <v>2</v>
      </c>
      <c r="M25" s="8" t="s">
        <v>3</v>
      </c>
      <c r="N25" s="9" t="s">
        <v>4</v>
      </c>
      <c r="O25" s="9" t="s">
        <v>5</v>
      </c>
      <c r="P25" s="9" t="s">
        <v>6</v>
      </c>
      <c r="Q25" s="9" t="s">
        <v>7</v>
      </c>
      <c r="R25" s="9" t="s">
        <v>8</v>
      </c>
      <c r="S25" s="9" t="s">
        <v>9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x14ac:dyDescent="0.2">
      <c r="A26" s="10" t="s">
        <v>10</v>
      </c>
      <c r="B26" s="10" t="s">
        <v>61</v>
      </c>
      <c r="C26" s="3" t="s">
        <v>62</v>
      </c>
      <c r="D26" s="11">
        <v>49042</v>
      </c>
      <c r="E26" s="12">
        <v>2019</v>
      </c>
      <c r="F26" s="11" t="s">
        <v>13</v>
      </c>
      <c r="G26" s="11">
        <v>55186</v>
      </c>
      <c r="H26" s="11">
        <v>55186</v>
      </c>
      <c r="I26" s="11">
        <v>33</v>
      </c>
      <c r="J26" s="13"/>
      <c r="K26" s="10" t="s">
        <v>57</v>
      </c>
      <c r="L26" s="4" t="s">
        <v>58</v>
      </c>
      <c r="M26" s="10" t="s">
        <v>59</v>
      </c>
      <c r="N26" s="11">
        <v>33609</v>
      </c>
      <c r="O26" s="12">
        <v>2009</v>
      </c>
      <c r="P26" s="17" t="s">
        <v>60</v>
      </c>
      <c r="Q26" s="11">
        <v>37218</v>
      </c>
      <c r="R26" s="11">
        <v>37218</v>
      </c>
      <c r="S26" s="11">
        <v>16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2">
      <c r="A27" s="10" t="s">
        <v>10</v>
      </c>
      <c r="B27" s="10" t="s">
        <v>61</v>
      </c>
      <c r="C27" s="3" t="s">
        <v>64</v>
      </c>
      <c r="D27" s="11">
        <v>49000</v>
      </c>
      <c r="E27" s="12">
        <v>2019</v>
      </c>
      <c r="F27" s="11" t="s">
        <v>21</v>
      </c>
      <c r="G27" s="11">
        <v>55186</v>
      </c>
      <c r="H27" s="11">
        <v>55186</v>
      </c>
      <c r="I27" s="11">
        <v>33</v>
      </c>
      <c r="J27" s="13"/>
      <c r="K27" s="10" t="s">
        <v>57</v>
      </c>
      <c r="L27" s="4" t="s">
        <v>58</v>
      </c>
      <c r="M27" s="10" t="s">
        <v>63</v>
      </c>
      <c r="N27" s="11">
        <v>33609</v>
      </c>
      <c r="O27" s="12">
        <v>2009</v>
      </c>
      <c r="P27" s="17" t="s">
        <v>60</v>
      </c>
      <c r="Q27" s="11">
        <v>37236</v>
      </c>
      <c r="R27" s="11">
        <v>37236</v>
      </c>
      <c r="S27" s="11">
        <v>16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2">
      <c r="A28" s="10" t="s">
        <v>10</v>
      </c>
      <c r="B28" s="10" t="s">
        <v>61</v>
      </c>
      <c r="C28" s="3" t="s">
        <v>66</v>
      </c>
      <c r="D28" s="11">
        <v>49000</v>
      </c>
      <c r="E28" s="12">
        <v>2020</v>
      </c>
      <c r="F28" s="11" t="s">
        <v>13</v>
      </c>
      <c r="G28" s="11">
        <v>54175</v>
      </c>
      <c r="H28" s="11">
        <v>54175</v>
      </c>
      <c r="I28" s="11">
        <v>33</v>
      </c>
      <c r="J28" s="3"/>
      <c r="K28" s="10" t="s">
        <v>57</v>
      </c>
      <c r="L28" s="4" t="s">
        <v>58</v>
      </c>
      <c r="M28" s="10" t="s">
        <v>65</v>
      </c>
      <c r="N28" s="11">
        <v>33694</v>
      </c>
      <c r="O28" s="12">
        <v>2009</v>
      </c>
      <c r="P28" s="11" t="s">
        <v>60</v>
      </c>
      <c r="Q28" s="11">
        <v>36639</v>
      </c>
      <c r="R28" s="11">
        <v>36639</v>
      </c>
      <c r="S28" s="11">
        <v>16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x14ac:dyDescent="0.2">
      <c r="A29" s="10" t="s">
        <v>10</v>
      </c>
      <c r="B29" s="10" t="s">
        <v>61</v>
      </c>
      <c r="C29" s="3" t="s">
        <v>67</v>
      </c>
      <c r="D29" s="11">
        <v>49042</v>
      </c>
      <c r="E29" s="12">
        <v>2020</v>
      </c>
      <c r="F29" s="11" t="s">
        <v>21</v>
      </c>
      <c r="G29" s="11">
        <v>55186</v>
      </c>
      <c r="H29" s="11">
        <v>55186</v>
      </c>
      <c r="I29" s="11">
        <v>33</v>
      </c>
      <c r="J29" s="3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x14ac:dyDescent="0.2">
      <c r="A30" s="10" t="s">
        <v>10</v>
      </c>
      <c r="B30" s="10" t="s">
        <v>68</v>
      </c>
      <c r="C30" s="3" t="s">
        <v>69</v>
      </c>
      <c r="D30" s="11">
        <v>38236</v>
      </c>
      <c r="E30" s="12">
        <v>2020</v>
      </c>
      <c r="F30" s="11" t="s">
        <v>21</v>
      </c>
      <c r="G30" s="11">
        <v>45118</v>
      </c>
      <c r="H30" s="11">
        <v>45118</v>
      </c>
      <c r="I30" s="11">
        <v>40</v>
      </c>
      <c r="J30" s="3"/>
      <c r="K30" s="10"/>
      <c r="L30" s="11"/>
      <c r="M30" s="3"/>
      <c r="N30" s="11"/>
      <c r="O30" s="12"/>
      <c r="P30" s="11"/>
      <c r="Q30" s="11"/>
      <c r="R30" s="11"/>
      <c r="S30" s="11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x14ac:dyDescent="0.2">
      <c r="A31" s="10" t="s">
        <v>10</v>
      </c>
      <c r="B31" s="10" t="s">
        <v>68</v>
      </c>
      <c r="C31" s="3" t="s">
        <v>70</v>
      </c>
      <c r="D31" s="11">
        <v>38234</v>
      </c>
      <c r="E31" s="12">
        <v>2020</v>
      </c>
      <c r="F31" s="11" t="s">
        <v>21</v>
      </c>
      <c r="G31" s="11">
        <v>45118</v>
      </c>
      <c r="H31" s="11">
        <v>45118</v>
      </c>
      <c r="I31" s="11">
        <v>40</v>
      </c>
      <c r="J31" s="3"/>
      <c r="K31" s="10"/>
      <c r="L31" s="11"/>
      <c r="M31" s="3"/>
      <c r="N31" s="11"/>
      <c r="O31" s="12"/>
      <c r="P31" s="11"/>
      <c r="Q31" s="11"/>
      <c r="R31" s="11"/>
      <c r="S31" s="11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x14ac:dyDescent="0.2">
      <c r="A32" s="10" t="s">
        <v>10</v>
      </c>
      <c r="B32" s="10" t="s">
        <v>71</v>
      </c>
      <c r="C32" s="10" t="s">
        <v>72</v>
      </c>
      <c r="D32" s="11">
        <v>36225</v>
      </c>
      <c r="E32" s="12">
        <v>2020</v>
      </c>
      <c r="F32" s="11" t="s">
        <v>52</v>
      </c>
      <c r="G32" s="18">
        <v>39221</v>
      </c>
      <c r="H32" s="18">
        <v>39221</v>
      </c>
      <c r="I32" s="11">
        <v>28</v>
      </c>
      <c r="J32" s="3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2">
      <c r="A33" s="10" t="s">
        <v>10</v>
      </c>
      <c r="B33" s="10" t="s">
        <v>71</v>
      </c>
      <c r="C33" s="10" t="s">
        <v>73</v>
      </c>
      <c r="D33" s="11">
        <v>35118</v>
      </c>
      <c r="E33" s="12">
        <v>2018</v>
      </c>
      <c r="F33" s="11" t="s">
        <v>43</v>
      </c>
      <c r="G33" s="18">
        <v>37987</v>
      </c>
      <c r="H33" s="18">
        <v>37987</v>
      </c>
      <c r="I33" s="11">
        <v>28</v>
      </c>
      <c r="J33" s="3"/>
      <c r="K33" s="10"/>
      <c r="L33" s="11"/>
      <c r="M33" s="3"/>
      <c r="N33" s="11"/>
      <c r="O33" s="12"/>
      <c r="P33" s="11"/>
      <c r="Q33" s="11"/>
      <c r="R33" s="11"/>
      <c r="S33" s="11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">
      <c r="A34" s="10" t="s">
        <v>10</v>
      </c>
      <c r="B34" s="10" t="s">
        <v>71</v>
      </c>
      <c r="C34" s="10" t="s">
        <v>76</v>
      </c>
      <c r="D34" s="11">
        <v>36221</v>
      </c>
      <c r="E34" s="12">
        <v>2020</v>
      </c>
      <c r="F34" s="11" t="s">
        <v>52</v>
      </c>
      <c r="G34" s="18">
        <v>39234</v>
      </c>
      <c r="H34" s="18">
        <v>39234</v>
      </c>
      <c r="I34" s="11">
        <v>28</v>
      </c>
      <c r="J34" s="3"/>
      <c r="K34" s="10"/>
      <c r="L34" s="11"/>
      <c r="M34" s="3"/>
      <c r="N34" s="11"/>
      <c r="O34" s="12"/>
      <c r="P34" s="11"/>
      <c r="Q34" s="11"/>
      <c r="R34" s="11"/>
      <c r="S34" s="11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">
      <c r="A35" s="10" t="s">
        <v>10</v>
      </c>
      <c r="B35" s="10" t="s">
        <v>77</v>
      </c>
      <c r="C35" s="10" t="s">
        <v>78</v>
      </c>
      <c r="D35" s="11">
        <v>35155</v>
      </c>
      <c r="E35" s="12">
        <v>2018</v>
      </c>
      <c r="F35" s="11" t="s">
        <v>43</v>
      </c>
      <c r="G35" s="18">
        <v>36668</v>
      </c>
      <c r="H35" s="18">
        <v>36668</v>
      </c>
      <c r="I35" s="11">
        <v>28</v>
      </c>
      <c r="J35" s="3"/>
      <c r="K35" s="10"/>
      <c r="L35" s="11"/>
      <c r="M35" s="3"/>
      <c r="N35" s="11"/>
      <c r="O35" s="12"/>
      <c r="P35" s="11"/>
      <c r="Q35" s="11"/>
      <c r="R35" s="11"/>
      <c r="S35" s="11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">
      <c r="J36" s="13"/>
      <c r="K36" s="10"/>
      <c r="L36" s="11"/>
      <c r="M36" s="3"/>
      <c r="N36" s="11"/>
      <c r="O36" s="12"/>
      <c r="P36" s="11"/>
      <c r="Q36" s="11"/>
      <c r="R36" s="11"/>
      <c r="S36" s="11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">
      <c r="A37" s="10" t="s">
        <v>57</v>
      </c>
      <c r="B37" s="10" t="s">
        <v>58</v>
      </c>
      <c r="C37" s="10" t="s">
        <v>79</v>
      </c>
      <c r="D37" s="11">
        <v>33619.199999999997</v>
      </c>
      <c r="E37" s="12">
        <v>2008</v>
      </c>
      <c r="F37" s="11" t="s">
        <v>21</v>
      </c>
      <c r="G37" s="11">
        <v>39758</v>
      </c>
      <c r="H37" s="11">
        <v>39758</v>
      </c>
      <c r="I37" s="11">
        <v>16</v>
      </c>
      <c r="J37" s="3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">
      <c r="A38" s="10" t="s">
        <v>57</v>
      </c>
      <c r="B38" s="10" t="s">
        <v>58</v>
      </c>
      <c r="C38" s="10" t="s">
        <v>80</v>
      </c>
      <c r="D38" s="11">
        <v>33609</v>
      </c>
      <c r="E38" s="12">
        <v>2009</v>
      </c>
      <c r="F38" s="11" t="s">
        <v>13</v>
      </c>
      <c r="G38" s="11">
        <v>38685</v>
      </c>
      <c r="H38" s="11">
        <v>38685</v>
      </c>
      <c r="I38" s="11">
        <v>16</v>
      </c>
      <c r="J38" s="3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">
      <c r="A39" s="10" t="s">
        <v>57</v>
      </c>
      <c r="B39" s="10" t="s">
        <v>81</v>
      </c>
      <c r="C39" s="10" t="s">
        <v>82</v>
      </c>
      <c r="D39" s="11">
        <v>30086</v>
      </c>
      <c r="E39" s="12">
        <v>2006</v>
      </c>
      <c r="F39" s="11" t="s">
        <v>21</v>
      </c>
      <c r="G39" s="11">
        <v>36970</v>
      </c>
      <c r="H39" s="11">
        <v>36970</v>
      </c>
      <c r="I39" s="11">
        <v>28</v>
      </c>
      <c r="J39" s="3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">
      <c r="A40" s="10" t="s">
        <v>57</v>
      </c>
      <c r="B40" s="10" t="s">
        <v>81</v>
      </c>
      <c r="C40" s="10" t="s">
        <v>83</v>
      </c>
      <c r="D40" s="11">
        <v>30058</v>
      </c>
      <c r="E40" s="12">
        <v>2005</v>
      </c>
      <c r="F40" s="11" t="s">
        <v>21</v>
      </c>
      <c r="G40" s="11">
        <v>36956</v>
      </c>
      <c r="H40" s="11">
        <v>36956</v>
      </c>
      <c r="I40" s="11">
        <v>28</v>
      </c>
      <c r="J40" s="3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">
      <c r="A41" s="10" t="s">
        <v>57</v>
      </c>
      <c r="B41" s="10" t="s">
        <v>58</v>
      </c>
      <c r="C41" s="10" t="s">
        <v>84</v>
      </c>
      <c r="D41" s="11">
        <v>33615</v>
      </c>
      <c r="E41" s="12">
        <v>2008</v>
      </c>
      <c r="F41" s="11" t="s">
        <v>43</v>
      </c>
      <c r="G41" s="11">
        <v>37238</v>
      </c>
      <c r="H41" s="11">
        <v>37238</v>
      </c>
      <c r="I41" s="11">
        <v>16</v>
      </c>
      <c r="J41" s="3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">
      <c r="A42" s="10"/>
      <c r="B42" s="10"/>
      <c r="C42" s="10"/>
      <c r="D42" s="11"/>
      <c r="E42" s="12"/>
      <c r="F42" s="11"/>
      <c r="G42" s="11"/>
      <c r="H42" s="11"/>
      <c r="I42" s="11"/>
      <c r="J42" s="3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">
      <c r="J43" s="3"/>
      <c r="K43" s="10"/>
      <c r="L43" s="11"/>
      <c r="M43" s="39"/>
      <c r="N43" s="11"/>
      <c r="O43" s="12"/>
      <c r="P43" s="11"/>
      <c r="Q43" s="11"/>
      <c r="R43" s="11"/>
      <c r="S43" s="11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">
      <c r="A44" s="10" t="s">
        <v>74</v>
      </c>
      <c r="B44" s="10" t="s">
        <v>75</v>
      </c>
      <c r="C44" s="3" t="s">
        <v>85</v>
      </c>
      <c r="D44" s="11">
        <v>26077</v>
      </c>
      <c r="E44" s="12">
        <v>2017</v>
      </c>
      <c r="F44" s="11" t="s">
        <v>43</v>
      </c>
      <c r="G44" s="11">
        <v>29049</v>
      </c>
      <c r="H44" s="11">
        <v>29049</v>
      </c>
      <c r="I44" s="11">
        <v>26</v>
      </c>
      <c r="J44" s="13"/>
      <c r="K44" s="10"/>
      <c r="L44" s="11"/>
      <c r="M44" s="3"/>
      <c r="N44" s="11"/>
      <c r="O44" s="12"/>
      <c r="P44" s="11"/>
      <c r="Q44" s="11"/>
      <c r="R44" s="11"/>
      <c r="S44" s="11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">
      <c r="A45" s="10" t="s">
        <v>74</v>
      </c>
      <c r="B45" s="10" t="s">
        <v>75</v>
      </c>
      <c r="C45" s="3" t="s">
        <v>86</v>
      </c>
      <c r="D45" s="11">
        <v>26057</v>
      </c>
      <c r="E45" s="12">
        <v>2016</v>
      </c>
      <c r="F45" s="11" t="s">
        <v>43</v>
      </c>
      <c r="G45" s="11">
        <v>29048</v>
      </c>
      <c r="H45" s="11">
        <v>29048</v>
      </c>
      <c r="I45" s="11">
        <v>26</v>
      </c>
      <c r="J45" s="3"/>
      <c r="K45" s="10"/>
      <c r="L45" s="11"/>
      <c r="M45" s="3"/>
      <c r="N45" s="11"/>
      <c r="O45" s="12"/>
      <c r="P45" s="11"/>
      <c r="Q45" s="11"/>
      <c r="R45" s="11"/>
      <c r="S45" s="11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">
      <c r="A46" s="10" t="s">
        <v>74</v>
      </c>
      <c r="B46" s="10" t="s">
        <v>75</v>
      </c>
      <c r="C46" s="3" t="s">
        <v>87</v>
      </c>
      <c r="D46" s="11">
        <v>26071</v>
      </c>
      <c r="E46" s="12">
        <v>2016</v>
      </c>
      <c r="F46" s="11" t="s">
        <v>43</v>
      </c>
      <c r="G46" s="11">
        <v>29055</v>
      </c>
      <c r="H46" s="11">
        <v>29055</v>
      </c>
      <c r="I46" s="11">
        <v>26</v>
      </c>
      <c r="J46" s="3"/>
      <c r="K46" s="10"/>
      <c r="L46" s="11"/>
      <c r="M46" s="3"/>
      <c r="N46" s="11"/>
      <c r="O46" s="12"/>
      <c r="P46" s="11"/>
      <c r="Q46" s="11"/>
      <c r="R46" s="11"/>
      <c r="S46" s="11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">
      <c r="A47" s="10" t="s">
        <v>74</v>
      </c>
      <c r="B47" s="10" t="s">
        <v>75</v>
      </c>
      <c r="C47" s="3" t="s">
        <v>88</v>
      </c>
      <c r="D47" s="11">
        <v>26051</v>
      </c>
      <c r="E47" s="12">
        <v>2018</v>
      </c>
      <c r="F47" s="11" t="s">
        <v>43</v>
      </c>
      <c r="G47" s="19">
        <v>27112</v>
      </c>
      <c r="H47" s="19">
        <v>27112</v>
      </c>
      <c r="I47" s="11">
        <v>26</v>
      </c>
      <c r="J47" s="3"/>
      <c r="K47" s="10"/>
      <c r="L47" s="11"/>
      <c r="M47" s="3"/>
      <c r="N47" s="11"/>
      <c r="O47" s="12"/>
      <c r="P47" s="11"/>
      <c r="Q47" s="11"/>
      <c r="R47" s="11"/>
      <c r="S47" s="11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">
      <c r="A48" s="10" t="s">
        <v>74</v>
      </c>
      <c r="B48" s="10" t="s">
        <v>75</v>
      </c>
      <c r="C48" s="3" t="s">
        <v>89</v>
      </c>
      <c r="D48" s="11">
        <v>27500</v>
      </c>
      <c r="E48" s="12">
        <v>2017</v>
      </c>
      <c r="F48" s="11" t="s">
        <v>21</v>
      </c>
      <c r="G48" s="19">
        <v>28059</v>
      </c>
      <c r="H48" s="19">
        <v>28059</v>
      </c>
      <c r="I48" s="11">
        <v>24</v>
      </c>
      <c r="J48" s="3"/>
      <c r="K48" s="10"/>
      <c r="L48" s="11"/>
      <c r="M48" s="3"/>
      <c r="N48" s="11"/>
      <c r="O48" s="12"/>
      <c r="P48" s="11"/>
      <c r="Q48" s="11"/>
      <c r="R48" s="11"/>
      <c r="S48" s="11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.75" customHeight="1" x14ac:dyDescent="0.2">
      <c r="A49" s="10" t="s">
        <v>74</v>
      </c>
      <c r="B49" s="10" t="s">
        <v>75</v>
      </c>
      <c r="C49" s="3" t="s">
        <v>90</v>
      </c>
      <c r="D49" s="11">
        <v>27500</v>
      </c>
      <c r="E49" s="12">
        <v>2017</v>
      </c>
      <c r="F49" s="11" t="s">
        <v>21</v>
      </c>
      <c r="G49" s="11">
        <v>29041</v>
      </c>
      <c r="H49" s="11">
        <v>29041</v>
      </c>
      <c r="I49" s="11">
        <v>24</v>
      </c>
      <c r="J49" s="3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x14ac:dyDescent="0.2">
      <c r="A50" s="10" t="s">
        <v>74</v>
      </c>
      <c r="B50" s="10" t="s">
        <v>75</v>
      </c>
      <c r="C50" s="3" t="s">
        <v>91</v>
      </c>
      <c r="D50" s="11">
        <v>27500</v>
      </c>
      <c r="E50" s="12">
        <v>2018</v>
      </c>
      <c r="F50" s="11" t="s">
        <v>21</v>
      </c>
      <c r="G50" s="11">
        <v>29006</v>
      </c>
      <c r="H50" s="11">
        <v>29006</v>
      </c>
      <c r="I50" s="11">
        <v>24</v>
      </c>
      <c r="J50" s="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3.5" thickBot="1" x14ac:dyDescent="0.25">
      <c r="A51" s="10" t="s">
        <v>74</v>
      </c>
      <c r="B51" s="10" t="s">
        <v>75</v>
      </c>
      <c r="C51" s="3" t="s">
        <v>92</v>
      </c>
      <c r="D51" s="11">
        <v>27500</v>
      </c>
      <c r="E51" s="12">
        <v>2017</v>
      </c>
      <c r="F51" s="11" t="s">
        <v>21</v>
      </c>
      <c r="G51" s="11">
        <v>28051</v>
      </c>
      <c r="H51" s="11">
        <v>28051</v>
      </c>
      <c r="I51" s="11">
        <v>24</v>
      </c>
      <c r="K51" s="14" t="s">
        <v>96</v>
      </c>
      <c r="L51" s="14"/>
      <c r="M51" s="14"/>
      <c r="N51" s="15">
        <f>SUM(N26:N48)</f>
        <v>100912</v>
      </c>
      <c r="O51" s="15">
        <f>COUNT(O26:O48)</f>
        <v>3</v>
      </c>
      <c r="P51" s="15"/>
      <c r="Q51" s="15">
        <f>SUM(Q26:Q48)</f>
        <v>111093</v>
      </c>
      <c r="R51" s="15">
        <f>SUM(R26:R48)</f>
        <v>111093</v>
      </c>
      <c r="S51" s="15">
        <f>SUM(S26:S48)</f>
        <v>48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3.5" thickTop="1" x14ac:dyDescent="0.2">
      <c r="A52" s="10" t="s">
        <v>74</v>
      </c>
      <c r="B52" s="10" t="s">
        <v>75</v>
      </c>
      <c r="C52" s="3" t="s">
        <v>93</v>
      </c>
      <c r="D52" s="11">
        <v>27500</v>
      </c>
      <c r="E52" s="12">
        <v>2018</v>
      </c>
      <c r="F52" s="11" t="s">
        <v>21</v>
      </c>
      <c r="G52" s="11">
        <v>28067</v>
      </c>
      <c r="H52" s="11">
        <v>28067</v>
      </c>
      <c r="I52" s="11">
        <v>24</v>
      </c>
      <c r="J52" s="3"/>
      <c r="K52" s="10" t="s">
        <v>99</v>
      </c>
      <c r="L52" s="10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x14ac:dyDescent="0.2">
      <c r="A53" s="10" t="s">
        <v>74</v>
      </c>
      <c r="B53" s="10" t="s">
        <v>94</v>
      </c>
      <c r="C53" s="3" t="s">
        <v>95</v>
      </c>
      <c r="D53" s="11">
        <v>21290</v>
      </c>
      <c r="E53" s="12">
        <v>2010</v>
      </c>
      <c r="F53" s="11" t="s">
        <v>43</v>
      </c>
      <c r="G53" s="11">
        <v>20008</v>
      </c>
      <c r="H53" s="11">
        <v>20008</v>
      </c>
      <c r="I53" s="11">
        <v>20</v>
      </c>
      <c r="J53" s="3"/>
      <c r="R53" s="7" t="s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x14ac:dyDescent="0.2">
      <c r="A54" s="10" t="s">
        <v>74</v>
      </c>
      <c r="B54" s="10" t="s">
        <v>97</v>
      </c>
      <c r="C54" s="10" t="s">
        <v>98</v>
      </c>
      <c r="D54" s="11">
        <v>19997</v>
      </c>
      <c r="E54" s="12">
        <v>2004</v>
      </c>
      <c r="F54" s="11" t="s">
        <v>13</v>
      </c>
      <c r="G54" s="11">
        <v>22626</v>
      </c>
      <c r="H54" s="11">
        <v>22626</v>
      </c>
      <c r="I54" s="11">
        <v>22</v>
      </c>
      <c r="J54" s="3"/>
      <c r="K54" s="8" t="s">
        <v>102</v>
      </c>
      <c r="L54" s="8"/>
      <c r="M54" s="20"/>
      <c r="N54" s="20"/>
      <c r="O54" s="9" t="s">
        <v>103</v>
      </c>
      <c r="P54" s="9" t="s">
        <v>4</v>
      </c>
      <c r="Q54" s="9" t="s">
        <v>7</v>
      </c>
      <c r="R54" s="9" t="s">
        <v>8</v>
      </c>
      <c r="S54" s="9" t="s">
        <v>9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x14ac:dyDescent="0.2">
      <c r="A55" s="10" t="s">
        <v>74</v>
      </c>
      <c r="B55" s="10" t="s">
        <v>17</v>
      </c>
      <c r="C55" s="10" t="s">
        <v>100</v>
      </c>
      <c r="D55" s="11">
        <v>19975</v>
      </c>
      <c r="E55" s="12">
        <v>2006</v>
      </c>
      <c r="F55" s="11" t="s">
        <v>13</v>
      </c>
      <c r="G55" s="11">
        <v>21713</v>
      </c>
      <c r="H55" s="11">
        <v>21713</v>
      </c>
      <c r="I55" s="11">
        <v>22</v>
      </c>
      <c r="K55" s="3" t="s">
        <v>13</v>
      </c>
      <c r="L55" s="3"/>
      <c r="O55" s="11">
        <f>COUNTIF($F$4:$F$61,K55)+COUNTIF($P$4:$P$19,K55)+COUNTIF($P$26:$P$48,K55)</f>
        <v>27</v>
      </c>
      <c r="P55" s="11">
        <f>SUMIF($F$4:$F$61,K55,$D$4:$D$61)+SUMIF($P$4:$P$19,K55,$N$4:$N$19)+SUMIF($P$26:$P$48,K55,$N$26:$N$48)</f>
        <v>1104340</v>
      </c>
      <c r="Q55" s="11">
        <f>SUMIF($F$4:$F$61,K55,$G$4:$G$61)+SUMIF($P$4:$P$19,K55,$Q$4:$Q$19)+SUMIF($P$26:$P$48,K55,$Q$26:$Q$48)</f>
        <v>1213219</v>
      </c>
      <c r="R55" s="11">
        <f>SUMIF($F$4:$F$61,K55,$H$4:$H$61)+SUMIF($P$4:$P$19,K55,$R$4:$R$19)+SUMIF($P$26:$P$48,K55,$R$26:$R$48)</f>
        <v>840526</v>
      </c>
      <c r="S55" s="11">
        <f>SUMIF($F$4:$F$61,K55,$I$4:$I$61)+SUMIF($P$4:$P$19,K55,$S$4:$S$19)+SUMIF($P$26:$P$48,K55,$S$26:$S$48)</f>
        <v>931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x14ac:dyDescent="0.2">
      <c r="A56" s="10" t="s">
        <v>74</v>
      </c>
      <c r="B56" s="10" t="s">
        <v>17</v>
      </c>
      <c r="C56" s="10" t="s">
        <v>101</v>
      </c>
      <c r="D56" s="11">
        <v>19806</v>
      </c>
      <c r="E56" s="12">
        <v>2005</v>
      </c>
      <c r="F56" s="11" t="s">
        <v>43</v>
      </c>
      <c r="G56" s="11">
        <v>23707</v>
      </c>
      <c r="H56" s="11">
        <v>23707</v>
      </c>
      <c r="I56" s="11">
        <v>18</v>
      </c>
      <c r="K56" s="3" t="s">
        <v>43</v>
      </c>
      <c r="L56" s="3"/>
      <c r="O56" s="11">
        <f>COUNTIF($F$4:$F$61,K56)+COUNTIF($P$4:$P$19,K56)+COUNTIF($P$26:$P$48,K56)</f>
        <v>14</v>
      </c>
      <c r="P56" s="11">
        <f>SUMIF($F$4:$F$61,K56,$D$4:$D$61)+SUMIF($P$4:$P$19,K56,$N$4:$N$19)+SUMIF($P$26:$P$48,K56,$N$26:$N$48)</f>
        <v>378977</v>
      </c>
      <c r="Q56" s="11">
        <f>SUMIF($F$4:$F$61,K56,$G$4:$G$61)+SUMIF($P$4:$P$19,K56,$Q$4:$Q$19)+SUMIF($P$26:$P$48,K56,$Q$26:$Q$48)</f>
        <v>407467</v>
      </c>
      <c r="R56" s="11">
        <f>SUMIF($F$4:$F$61,K56,$H$4:$H$61)+SUMIF($P$4:$P$19,K56,$R$4:$R$19)+SUMIF($P$26:$P$48,K56,$R$26:$R$48)</f>
        <v>407467</v>
      </c>
      <c r="S56" s="11">
        <f>SUMIF($F$4:$F$61,K56,$I$4:$I$61)+SUMIF($P$4:$P$19,K56,$S$4:$S$19)+SUMIF($P$26:$P$48,K56,$S$26:$S$48)</f>
        <v>326</v>
      </c>
      <c r="V56" s="3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x14ac:dyDescent="0.2">
      <c r="A57" s="10" t="s">
        <v>74</v>
      </c>
      <c r="B57" s="10" t="s">
        <v>75</v>
      </c>
      <c r="C57" s="3" t="s">
        <v>104</v>
      </c>
      <c r="D57" s="11">
        <v>26197</v>
      </c>
      <c r="E57" s="12">
        <v>2011</v>
      </c>
      <c r="F57" s="11" t="s">
        <v>105</v>
      </c>
      <c r="G57" s="18">
        <v>27591</v>
      </c>
      <c r="H57" s="18">
        <v>27591</v>
      </c>
      <c r="I57" s="11">
        <v>16</v>
      </c>
      <c r="K57" s="3" t="s">
        <v>21</v>
      </c>
      <c r="L57" s="3"/>
      <c r="O57" s="11">
        <f>COUNTIF($F$4:$F$61,K57)+COUNTIF($P$4:$P$19,K57)+COUNTIF($P$26:$P$48,K57)</f>
        <v>19</v>
      </c>
      <c r="P57" s="11">
        <f>SUMIF($F$4:$F$61,K57,$D$4:$D$61)+SUMIF($P$4:$P$19,K57,$N$4:$N$19)+SUMIF($P$26:$P$48,K57,$N$26:$N$48)</f>
        <v>704110.2</v>
      </c>
      <c r="Q57" s="11">
        <f>SUMIF($F$4:$F$61,K57,$G$4:$G$61)+SUMIF($P$4:$P$19,K57,$Q$4:$Q$19)+SUMIF($P$26:$P$48,K57,$Q$26:$Q$48)</f>
        <v>782888</v>
      </c>
      <c r="R57" s="11">
        <f>SUMIF($F$4:$F$61,K57,$H$4:$H$61)+SUMIF($P$4:$P$19,K57,$R$4:$R$19)+SUMIF($P$26:$P$48,K57,$R$26:$R$48)</f>
        <v>651861</v>
      </c>
      <c r="S57" s="11">
        <f>SUMIF($F$4:$F$61,K57,$I$4:$I$61)+SUMIF($P$4:$P$19,K57,$S$4:$S$19)+SUMIF($P$26:$P$48,K57,$S$26:$S$48)</f>
        <v>615</v>
      </c>
      <c r="V57" s="3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x14ac:dyDescent="0.2">
      <c r="A58" s="10" t="s">
        <v>74</v>
      </c>
      <c r="B58" s="10" t="s">
        <v>75</v>
      </c>
      <c r="C58" s="6" t="s">
        <v>106</v>
      </c>
      <c r="D58" s="11">
        <v>25887</v>
      </c>
      <c r="E58" s="12">
        <v>2020</v>
      </c>
      <c r="F58" s="11" t="s">
        <v>105</v>
      </c>
      <c r="G58" s="11">
        <v>27078</v>
      </c>
      <c r="H58" s="11">
        <v>27078</v>
      </c>
      <c r="I58" s="11">
        <v>26</v>
      </c>
      <c r="K58" s="3" t="s">
        <v>52</v>
      </c>
      <c r="L58" s="3"/>
      <c r="O58" s="11">
        <f>COUNTIF($F$4:$F$61,K58)+COUNTIF($P$4:$P$19,K58)+COUNTIF($P$26:$P$48,K58)</f>
        <v>6</v>
      </c>
      <c r="P58" s="11">
        <f>SUMIF($F$4:$F$61,K58,$D$4:$D$61)+SUMIF($P$4:$P$19,K58,$N$4:$N$19)+SUMIF($P$26:$P$48,K58,$N$26:$N$48)</f>
        <v>236018</v>
      </c>
      <c r="Q58" s="11">
        <f>SUMIF($F$4:$F$61,K58,$G$4:$G$61)+SUMIF($P$4:$P$19,K58,$Q$4:$Q$19)+SUMIF($P$26:$P$48,K58,$Q$26:$Q$48)</f>
        <v>255332</v>
      </c>
      <c r="R58" s="11">
        <f>SUMIF($F$4:$F$61,K58,$H$4:$H$61)+SUMIF($P$4:$P$19,K58,$R$4:$R$19)+SUMIF($P$26:$P$48,K58,$R$26:$R$48)</f>
        <v>255332</v>
      </c>
      <c r="S58" s="11">
        <f>SUMIF($F$4:$F$61,K58,$I$4:$I$61)+SUMIF($P$4:$P$19,K58,$S$4:$S$19)+SUMIF($P$26:$P$48,K58,$S$26:$S$48)</f>
        <v>176</v>
      </c>
      <c r="V58" s="3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x14ac:dyDescent="0.2">
      <c r="A59" s="6" t="s">
        <v>74</v>
      </c>
      <c r="B59" s="10" t="s">
        <v>75</v>
      </c>
      <c r="C59" s="6" t="s">
        <v>107</v>
      </c>
      <c r="D59" s="11">
        <v>25595</v>
      </c>
      <c r="E59" s="12">
        <v>2009</v>
      </c>
      <c r="F59" s="11" t="s">
        <v>43</v>
      </c>
      <c r="G59" s="11">
        <v>27562</v>
      </c>
      <c r="H59" s="11">
        <v>27562</v>
      </c>
      <c r="I59" s="11">
        <v>18</v>
      </c>
      <c r="J59" s="3"/>
      <c r="K59" s="3" t="s">
        <v>60</v>
      </c>
      <c r="L59" s="3"/>
      <c r="O59" s="11">
        <f>COUNTIF($F$4:$F$61,K59)+COUNTIF($P$4:$P$19,K59)+COUNTIF($P$26:$P$48,K59)</f>
        <v>3</v>
      </c>
      <c r="P59" s="11">
        <f>SUMIF($F$4:$F$61,K59,$D$4:$D$61)+SUMIF($P$4:$P$19,K59,$N$4:$N$19)+SUMIF($P$26:$P$48,K59,$N$26:$N$48)</f>
        <v>100912</v>
      </c>
      <c r="Q59" s="11">
        <f>SUMIF($F$4:$F$61,K59,$G$4:$G$61)+SUMIF($P$4:$P$19,K59,$Q$4:$Q$19)+SUMIF($P$26:$P$48,K59,$Q$26:$Q$48)</f>
        <v>111093</v>
      </c>
      <c r="R59" s="11">
        <f>SUMIF($F$4:$F$61,K59,$H$4:$H$61)+SUMIF($P$4:$P$19,K59,$R$4:$R$19)+SUMIF($P$26:$P$48,K59,$R$26:$R$48)</f>
        <v>111093</v>
      </c>
      <c r="S59" s="11">
        <f>SUMIF($F$4:$F$61,K59,$I$4:$I$61)+SUMIF($P$4:$P$19,K59,$S$4:$S$19)+SUMIF($P$26:$P$48,K59,$S$26:$S$48)</f>
        <v>48</v>
      </c>
      <c r="V59" s="3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3.5" thickBot="1" x14ac:dyDescent="0.25">
      <c r="A60" s="6" t="s">
        <v>74</v>
      </c>
      <c r="B60" s="10" t="s">
        <v>75</v>
      </c>
      <c r="C60" s="6" t="s">
        <v>112</v>
      </c>
      <c r="D60" s="11">
        <v>26029</v>
      </c>
      <c r="E60" s="12">
        <v>2022</v>
      </c>
      <c r="F60" s="11" t="s">
        <v>43</v>
      </c>
      <c r="G60" s="11">
        <v>27682</v>
      </c>
      <c r="H60" s="11">
        <v>27682</v>
      </c>
      <c r="I60" s="11">
        <v>26</v>
      </c>
      <c r="J60" s="3"/>
      <c r="K60" s="14" t="s">
        <v>48</v>
      </c>
      <c r="L60" s="14"/>
      <c r="M60" s="21"/>
      <c r="N60" s="21"/>
      <c r="O60" s="15">
        <f>SUM(O55:O59)</f>
        <v>69</v>
      </c>
      <c r="P60" s="15">
        <f>SUM(P55:P59)</f>
        <v>2524357.2000000002</v>
      </c>
      <c r="Q60" s="15">
        <f>SUM(Q55:Q59)</f>
        <v>2769999</v>
      </c>
      <c r="R60" s="15">
        <f>SUM(R55:R59)</f>
        <v>2266279</v>
      </c>
      <c r="S60" s="15">
        <f>SUM(S55:S59)</f>
        <v>2096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3.5" thickTop="1" x14ac:dyDescent="0.2">
      <c r="A61" s="6" t="s">
        <v>74</v>
      </c>
      <c r="B61" s="10" t="s">
        <v>75</v>
      </c>
      <c r="C61" s="6" t="s">
        <v>113</v>
      </c>
      <c r="D61" s="11">
        <v>26029</v>
      </c>
      <c r="E61" s="12">
        <v>2022</v>
      </c>
      <c r="F61" s="11" t="s">
        <v>43</v>
      </c>
      <c r="G61" s="11">
        <v>27682</v>
      </c>
      <c r="H61" s="11">
        <v>27682</v>
      </c>
      <c r="I61" s="11">
        <v>26</v>
      </c>
      <c r="J61" s="3"/>
      <c r="O61" s="22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x14ac:dyDescent="0.2">
      <c r="J62" s="3"/>
      <c r="O62" s="22"/>
      <c r="P62" s="22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2.75" customHeight="1" x14ac:dyDescent="0.2">
      <c r="J63" s="3"/>
    </row>
    <row r="64" spans="1:35" x14ac:dyDescent="0.2">
      <c r="J64" s="3"/>
      <c r="K64" s="10"/>
      <c r="L64" s="10"/>
      <c r="M64" s="10"/>
      <c r="N64" s="11"/>
      <c r="O64" s="12"/>
      <c r="P64" s="11"/>
      <c r="Q64" s="11"/>
      <c r="R64" s="11"/>
    </row>
    <row r="65" spans="1:15" x14ac:dyDescent="0.2">
      <c r="J65" s="3"/>
      <c r="K65" s="3"/>
      <c r="L65" s="3"/>
      <c r="M65" s="3"/>
      <c r="N65" s="10"/>
      <c r="O65" s="10"/>
    </row>
    <row r="66" spans="1:15" ht="14.25" customHeight="1" x14ac:dyDescent="0.2">
      <c r="A66" s="2" t="s">
        <v>108</v>
      </c>
      <c r="B66" s="2"/>
      <c r="C66" s="3"/>
      <c r="D66" s="3"/>
      <c r="E66" s="3"/>
      <c r="F66" s="3"/>
      <c r="G66" s="3"/>
      <c r="H66" s="7"/>
      <c r="I66" s="3"/>
      <c r="K66" s="3"/>
      <c r="L66" s="3"/>
      <c r="M66" s="3"/>
      <c r="N66" s="10"/>
      <c r="O66" s="10"/>
    </row>
    <row r="67" spans="1:15" ht="20.25" customHeight="1" x14ac:dyDescent="0.2">
      <c r="A67" s="8" t="s">
        <v>3</v>
      </c>
      <c r="B67" s="8"/>
      <c r="C67" s="9" t="s">
        <v>103</v>
      </c>
      <c r="D67" s="9" t="s">
        <v>4</v>
      </c>
      <c r="E67" s="9" t="s">
        <v>7</v>
      </c>
      <c r="F67" s="9" t="s">
        <v>8</v>
      </c>
      <c r="G67" s="9" t="s">
        <v>9</v>
      </c>
      <c r="H67" s="9" t="s">
        <v>109</v>
      </c>
      <c r="I67" s="23" t="s">
        <v>6</v>
      </c>
      <c r="K67" s="3"/>
      <c r="L67" s="3"/>
      <c r="M67" s="3"/>
      <c r="N67" s="10"/>
      <c r="O67" s="10"/>
    </row>
    <row r="68" spans="1:15" x14ac:dyDescent="0.2">
      <c r="A68" s="3" t="s">
        <v>110</v>
      </c>
      <c r="B68" s="3"/>
      <c r="C68" s="24">
        <v>6</v>
      </c>
      <c r="D68" s="11">
        <v>26000</v>
      </c>
      <c r="E68" s="11"/>
      <c r="F68" s="11"/>
      <c r="G68" s="11">
        <v>26</v>
      </c>
      <c r="H68" s="11" t="s">
        <v>114</v>
      </c>
      <c r="I68" s="25" t="s">
        <v>105</v>
      </c>
      <c r="K68" s="3"/>
      <c r="L68" s="3"/>
      <c r="M68" s="3"/>
      <c r="O68" s="10"/>
    </row>
    <row r="69" spans="1:15" x14ac:dyDescent="0.2">
      <c r="A69" s="26"/>
      <c r="B69" s="26"/>
      <c r="C69" s="27"/>
      <c r="D69" s="28"/>
      <c r="E69" s="11"/>
      <c r="F69" s="11"/>
      <c r="G69" s="11"/>
      <c r="H69" s="29"/>
      <c r="I69" s="30"/>
      <c r="M69" s="3"/>
    </row>
    <row r="70" spans="1:15" x14ac:dyDescent="0.2">
      <c r="A70" s="31"/>
      <c r="B70" s="31"/>
      <c r="C70" s="32"/>
      <c r="D70" s="33"/>
      <c r="E70" s="33"/>
      <c r="F70" s="33"/>
      <c r="G70" s="33"/>
      <c r="H70" s="34"/>
      <c r="I70" s="34"/>
      <c r="K70" s="11"/>
      <c r="L70" s="11"/>
      <c r="M70" s="11"/>
      <c r="N70" s="11"/>
      <c r="O70" s="4"/>
    </row>
    <row r="71" spans="1:15" ht="13.5" thickBot="1" x14ac:dyDescent="0.25">
      <c r="A71" s="35" t="s">
        <v>111</v>
      </c>
      <c r="B71" s="35"/>
      <c r="C71" s="36">
        <f>SUM(C68:C70)</f>
        <v>6</v>
      </c>
      <c r="D71" s="36">
        <f>(C68*D68)+(C69*D69)+(C70*D70)</f>
        <v>156000</v>
      </c>
      <c r="E71" s="37">
        <f>(E68*C68)+(C69*E69)+(C70*E70)</f>
        <v>0</v>
      </c>
      <c r="F71" s="37">
        <f>(F68*C68)+(C69*F69)+(C70*F70)</f>
        <v>0</v>
      </c>
      <c r="G71" s="37">
        <f>(G68*C68)+(C69*G69)+(C70*G70)</f>
        <v>156</v>
      </c>
      <c r="H71" s="36"/>
      <c r="I71" s="38"/>
      <c r="M71" s="3"/>
      <c r="N71" s="10"/>
      <c r="O71" s="10"/>
    </row>
    <row r="72" spans="1:15" ht="13.5" thickTop="1" x14ac:dyDescent="0.2">
      <c r="A72" s="3"/>
      <c r="B72" s="3"/>
      <c r="C72" s="3"/>
      <c r="D72" s="3"/>
      <c r="E72" s="3"/>
      <c r="F72" s="3"/>
      <c r="G72" s="3"/>
      <c r="H72" s="3"/>
      <c r="I72" s="3"/>
      <c r="J72" s="11"/>
      <c r="K72" s="3"/>
      <c r="L72" s="3"/>
      <c r="M72" s="3"/>
      <c r="N72" s="3"/>
      <c r="O72" s="10"/>
    </row>
    <row r="73" spans="1:15" x14ac:dyDescent="0.2">
      <c r="D73" s="12"/>
      <c r="E73" s="11"/>
      <c r="F73" s="11"/>
      <c r="G73" s="11"/>
      <c r="H73" s="11"/>
      <c r="I73" s="11"/>
      <c r="J73" s="11"/>
      <c r="K73" s="3"/>
      <c r="L73" s="3"/>
      <c r="M73" s="3"/>
      <c r="N73" s="3"/>
      <c r="O73" s="3"/>
    </row>
    <row r="74" spans="1:15" x14ac:dyDescent="0.2">
      <c r="A74" s="40" t="s">
        <v>115</v>
      </c>
      <c r="B74" s="40" t="s">
        <v>116</v>
      </c>
      <c r="C74" s="9" t="s">
        <v>5</v>
      </c>
      <c r="D74" s="23" t="s">
        <v>4</v>
      </c>
      <c r="E74" s="23" t="s">
        <v>7</v>
      </c>
      <c r="F74" s="23" t="s">
        <v>117</v>
      </c>
      <c r="G74" s="23" t="s">
        <v>9</v>
      </c>
      <c r="H74" s="23" t="s">
        <v>6</v>
      </c>
      <c r="I74" s="11"/>
      <c r="J74" s="3"/>
      <c r="K74" s="4"/>
      <c r="L74" s="4"/>
      <c r="M74" s="3"/>
      <c r="N74" s="3"/>
      <c r="O74" s="3"/>
    </row>
    <row r="75" spans="1:15" x14ac:dyDescent="0.2">
      <c r="A75" s="26" t="s">
        <v>118</v>
      </c>
      <c r="B75" s="26" t="s">
        <v>17</v>
      </c>
      <c r="C75" s="27">
        <v>2008</v>
      </c>
      <c r="D75" s="28">
        <v>10282</v>
      </c>
      <c r="E75" s="28">
        <v>8922</v>
      </c>
      <c r="F75" s="28" t="s">
        <v>119</v>
      </c>
      <c r="G75" s="28">
        <v>2</v>
      </c>
      <c r="H75" s="28" t="s">
        <v>105</v>
      </c>
      <c r="I75" s="3"/>
      <c r="J75" s="3"/>
      <c r="K75" s="3"/>
      <c r="L75" s="3"/>
      <c r="M75" s="3"/>
      <c r="N75" s="3"/>
      <c r="O75" s="3"/>
    </row>
    <row r="76" spans="1:15" ht="13.5" thickBot="1" x14ac:dyDescent="0.25">
      <c r="A76" s="41" t="s">
        <v>120</v>
      </c>
      <c r="B76" s="41"/>
      <c r="C76" s="37">
        <v>1</v>
      </c>
      <c r="D76" s="37">
        <f>SUM(D75:D75)</f>
        <v>10282</v>
      </c>
      <c r="E76" s="37">
        <f>SUM(E75:E75)</f>
        <v>8922</v>
      </c>
      <c r="F76" s="37"/>
      <c r="G76" s="37">
        <f>SUM(G75:G75)</f>
        <v>2</v>
      </c>
      <c r="H76" s="42"/>
      <c r="I76" s="3"/>
      <c r="J76" s="3"/>
      <c r="K76" s="3"/>
      <c r="L76" s="3"/>
      <c r="M76" s="3"/>
      <c r="N76" s="3"/>
      <c r="O76" s="3"/>
    </row>
    <row r="77" spans="1:15" ht="13.5" thickTop="1" x14ac:dyDescent="0.2"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  <c r="O77" s="3"/>
    </row>
    <row r="78" spans="1:15" x14ac:dyDescent="0.2"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  <c r="O78" s="3"/>
    </row>
    <row r="79" spans="1:15" x14ac:dyDescent="0.2"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3"/>
      <c r="O79" s="3"/>
    </row>
    <row r="80" spans="1:15" x14ac:dyDescent="0.2"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3"/>
      <c r="O80" s="3"/>
    </row>
    <row r="81" spans="3:15" x14ac:dyDescent="0.2"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3"/>
      <c r="O81" s="3"/>
    </row>
    <row r="82" spans="3:15" x14ac:dyDescent="0.2"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</row>
    <row r="83" spans="3:15" x14ac:dyDescent="0.2"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</row>
    <row r="84" spans="3:15" x14ac:dyDescent="0.2"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</row>
    <row r="85" spans="3:15" x14ac:dyDescent="0.2"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</row>
    <row r="86" spans="3:15" x14ac:dyDescent="0.2"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</row>
    <row r="87" spans="3:15" x14ac:dyDescent="0.2"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</row>
    <row r="88" spans="3:15" x14ac:dyDescent="0.2"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</row>
    <row r="89" spans="3:15" x14ac:dyDescent="0.2"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</row>
    <row r="90" spans="3:15" x14ac:dyDescent="0.2"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</row>
    <row r="91" spans="3:15" x14ac:dyDescent="0.2"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</row>
    <row r="92" spans="3:15" x14ac:dyDescent="0.2">
      <c r="C92" s="3"/>
      <c r="D92" s="3"/>
      <c r="E92" s="3"/>
      <c r="F92" s="3"/>
      <c r="G92" s="3"/>
      <c r="H92" s="4"/>
      <c r="I92" s="3"/>
      <c r="J92" s="3"/>
      <c r="N92" s="3"/>
      <c r="O92" s="3"/>
    </row>
    <row r="93" spans="3:15" x14ac:dyDescent="0.2">
      <c r="C93" s="3"/>
      <c r="D93" s="3"/>
      <c r="E93" s="3"/>
      <c r="F93" s="3"/>
      <c r="G93" s="3"/>
      <c r="H93" s="4"/>
      <c r="I93" s="3"/>
      <c r="J93" s="3"/>
    </row>
    <row r="94" spans="3:15" x14ac:dyDescent="0.2">
      <c r="C94" s="3"/>
      <c r="D94" s="3"/>
      <c r="E94" s="3"/>
      <c r="F94" s="3"/>
      <c r="G94" s="3"/>
      <c r="H94" s="4"/>
      <c r="I94" s="3"/>
      <c r="J94" s="3"/>
    </row>
    <row r="95" spans="3:15" x14ac:dyDescent="0.2">
      <c r="C95" s="3"/>
      <c r="D95" s="3"/>
      <c r="E95" s="3"/>
      <c r="F95" s="3"/>
      <c r="G95" s="3"/>
      <c r="H95" s="4"/>
      <c r="I95" s="3"/>
    </row>
  </sheetData>
  <conditionalFormatting sqref="C57:C64">
    <cfRule type="duplicateValues" dxfId="0" priority="3"/>
  </conditionalFormatting>
  <pageMargins left="0.7" right="0.7" top="0.75" bottom="0.75" header="0.3" footer="0.3"/>
  <pageSetup orientation="portrait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03012023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Reyes</dc:creator>
  <cp:lastModifiedBy>Albert Reyes</cp:lastModifiedBy>
  <dcterms:created xsi:type="dcterms:W3CDTF">2022-01-27T12:42:37Z</dcterms:created>
  <dcterms:modified xsi:type="dcterms:W3CDTF">2023-01-03T01:35:45Z</dcterms:modified>
</cp:coreProperties>
</file>